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40" windowWidth="18195" windowHeight="9735" firstSheet="2" activeTab="5"/>
  </bookViews>
  <sheets>
    <sheet name="Приложение 3.1" sheetId="3" r:id="rId1"/>
    <sheet name="Приложение 3.1.1" sheetId="9" r:id="rId2"/>
    <sheet name="Приложение 3.1.2" sheetId="10" r:id="rId3"/>
    <sheet name="Приложение 3.1.3" sheetId="12" r:id="rId4"/>
    <sheet name="Ставки затрат в п-ке 3.1.4" sheetId="2" r:id="rId5"/>
    <sheet name="Уровни и k уровня " sheetId="1" r:id="rId6"/>
    <sheet name="СМП" sheetId="4" r:id="rId7"/>
    <sheet name="Чис-ть застрахованных 01.12.18" sheetId="8" r:id="rId8"/>
    <sheet name="Лист1" sheetId="13" r:id="rId9"/>
  </sheets>
  <definedNames>
    <definedName name="_xlnm.Print_Titles" localSheetId="1">'Приложение 3.1.1'!$4:$4</definedName>
    <definedName name="_xlnm.Print_Titles" localSheetId="6">СМП!$8:$10</definedName>
    <definedName name="_xlnm.Print_Titles" localSheetId="5">'Уровни и k уровня '!$4:$4</definedName>
  </definedNames>
  <calcPr calcId="144525"/>
</workbook>
</file>

<file path=xl/calcChain.xml><?xml version="1.0" encoding="utf-8"?>
<calcChain xmlns="http://schemas.openxmlformats.org/spreadsheetml/2006/main">
  <c r="B52" i="2" l="1"/>
  <c r="D63" i="8" l="1"/>
  <c r="E63" i="8"/>
  <c r="F63" i="8"/>
  <c r="G63" i="8"/>
  <c r="H63" i="8"/>
  <c r="R63" i="4" l="1"/>
  <c r="R66" i="4"/>
  <c r="P20" i="4" l="1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12" i="4"/>
  <c r="P13" i="4"/>
  <c r="P14" i="4"/>
  <c r="P15" i="4"/>
  <c r="P16" i="4"/>
  <c r="P17" i="4"/>
  <c r="P18" i="4"/>
  <c r="P19" i="4"/>
  <c r="P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4" i="4"/>
  <c r="R65" i="4"/>
  <c r="R11" i="4"/>
  <c r="A8" i="8" l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63" i="8" l="1"/>
  <c r="B51" i="2" l="1"/>
  <c r="B50" i="2"/>
  <c r="B49" i="2"/>
  <c r="B48" i="2"/>
</calcChain>
</file>

<file path=xl/sharedStrings.xml><?xml version="1.0" encoding="utf-8"?>
<sst xmlns="http://schemas.openxmlformats.org/spreadsheetml/2006/main" count="1255" uniqueCount="619">
  <si>
    <t>Территория</t>
  </si>
  <si>
    <t>Наименование медицинской организации</t>
  </si>
  <si>
    <t>Код Мо</t>
  </si>
  <si>
    <t>Уровень, подуровень</t>
  </si>
  <si>
    <t>г. Волгодонск</t>
  </si>
  <si>
    <t>1.1</t>
  </si>
  <si>
    <t>г. Новочеркасск</t>
  </si>
  <si>
    <t>г. Таганрог</t>
  </si>
  <si>
    <t>г. Ростов-на-Дону</t>
  </si>
  <si>
    <t>1.2</t>
  </si>
  <si>
    <t>г. Батайск</t>
  </si>
  <si>
    <t>1.3</t>
  </si>
  <si>
    <t>г. Новошахтинск</t>
  </si>
  <si>
    <t>1.4</t>
  </si>
  <si>
    <t>1.5</t>
  </si>
  <si>
    <t>г. Шахты</t>
  </si>
  <si>
    <t>1.6</t>
  </si>
  <si>
    <t>1.7</t>
  </si>
  <si>
    <t>г. Донецк</t>
  </si>
  <si>
    <t>г. Каменск-Шахтинский</t>
  </si>
  <si>
    <t>1.8</t>
  </si>
  <si>
    <t>г. Азов</t>
  </si>
  <si>
    <t>1.9</t>
  </si>
  <si>
    <t>1.10</t>
  </si>
  <si>
    <t>Аксайский</t>
  </si>
  <si>
    <t>1.11</t>
  </si>
  <si>
    <t>г. Гуково</t>
  </si>
  <si>
    <t>1.12</t>
  </si>
  <si>
    <t>ООО "М.А.Н."</t>
  </si>
  <si>
    <t>ООО "НЕОДЕНТ"</t>
  </si>
  <si>
    <t>ООО "ЕвроДентал"</t>
  </si>
  <si>
    <t>ООО "КаСта"</t>
  </si>
  <si>
    <t>Веселовский</t>
  </si>
  <si>
    <t>1.13</t>
  </si>
  <si>
    <t>1.14</t>
  </si>
  <si>
    <t>Багаевский</t>
  </si>
  <si>
    <t>Чертковский</t>
  </si>
  <si>
    <t>1.15</t>
  </si>
  <si>
    <t>1.16</t>
  </si>
  <si>
    <t>1.17</t>
  </si>
  <si>
    <t>Семикаракорский</t>
  </si>
  <si>
    <t>1.18</t>
  </si>
  <si>
    <t>1.19</t>
  </si>
  <si>
    <t>1.20</t>
  </si>
  <si>
    <t>г. Кр. Сулин и район</t>
  </si>
  <si>
    <t>Морозовский</t>
  </si>
  <si>
    <t>Усть-Донецкий</t>
  </si>
  <si>
    <t>Пролетарский</t>
  </si>
  <si>
    <t>Матвеево-Курганский</t>
  </si>
  <si>
    <t>Константиновский</t>
  </si>
  <si>
    <t>ООО "Кардиоцентр"</t>
  </si>
  <si>
    <t>Кашарский</t>
  </si>
  <si>
    <t>Целинский</t>
  </si>
  <si>
    <t>Мясниковский</t>
  </si>
  <si>
    <t>ООО "Медицина"</t>
  </si>
  <si>
    <t>Азовский</t>
  </si>
  <si>
    <t>Шолоховский</t>
  </si>
  <si>
    <t>НАО "Наука"</t>
  </si>
  <si>
    <t>Орловский</t>
  </si>
  <si>
    <t>Тацинский</t>
  </si>
  <si>
    <t>Цимлянский</t>
  </si>
  <si>
    <t>ООО "Диамед"</t>
  </si>
  <si>
    <t>ООО "Лабораторные технологии"</t>
  </si>
  <si>
    <t>Зимовниковский</t>
  </si>
  <si>
    <t>ООО "Умная клиника"</t>
  </si>
  <si>
    <t>Егорлыкский</t>
  </si>
  <si>
    <t>Октябрьский</t>
  </si>
  <si>
    <t>Зерноградский</t>
  </si>
  <si>
    <t>Неклиновский</t>
  </si>
  <si>
    <t>Тарасовский</t>
  </si>
  <si>
    <t>Куйбышевский</t>
  </si>
  <si>
    <t>Песчанокопский</t>
  </si>
  <si>
    <t>ООО "ПЛЮС"</t>
  </si>
  <si>
    <t>Каменский</t>
  </si>
  <si>
    <t>Верхнедонской</t>
  </si>
  <si>
    <t>Кагальницкий</t>
  </si>
  <si>
    <t>Дубовский</t>
  </si>
  <si>
    <t>Ремонтненский</t>
  </si>
  <si>
    <t>Милютинский</t>
  </si>
  <si>
    <t>г. Зверево</t>
  </si>
  <si>
    <t>АО МЦ "ВРАЧЪ"</t>
  </si>
  <si>
    <t>ООО "Ритм-Юг"</t>
  </si>
  <si>
    <t>Мартыновский</t>
  </si>
  <si>
    <t>Родионово-Несветайский</t>
  </si>
  <si>
    <t>Волгодонской</t>
  </si>
  <si>
    <t>Заветинский</t>
  </si>
  <si>
    <t>Советский</t>
  </si>
  <si>
    <t>Обливский</t>
  </si>
  <si>
    <t>2.1</t>
  </si>
  <si>
    <t>ООО "Леге артис"</t>
  </si>
  <si>
    <t>2.3</t>
  </si>
  <si>
    <t>2.4</t>
  </si>
  <si>
    <t>3.1</t>
  </si>
  <si>
    <t>3.3</t>
  </si>
  <si>
    <t>3.4</t>
  </si>
  <si>
    <t>3.5</t>
  </si>
  <si>
    <t>3.6</t>
  </si>
  <si>
    <t xml:space="preserve">k уровня </t>
  </si>
  <si>
    <t>Приложение 3.1.4</t>
  </si>
  <si>
    <t>Наименование услуги</t>
  </si>
  <si>
    <t>Посещение фельдшера на самостоятельном приеме (в поликлинике)</t>
  </si>
  <si>
    <t>Посещение фельдшера на самостоятельном приеме (на дому и выезде)</t>
  </si>
  <si>
    <t>Профилактическое посещение врача любой специальности для взрослых (в поликлинике)</t>
  </si>
  <si>
    <t>Профилактическое посещение врача любой специальности для взрослых (на дому и выезде)</t>
  </si>
  <si>
    <t xml:space="preserve">Обращение по поводу заболевания врача любой специальности для взрослых </t>
  </si>
  <si>
    <t>Обращение по поводу заболевения к врачу любой специальности для детей</t>
  </si>
  <si>
    <t>Посещение в офтальмологических клиниках (центрах) для взрослых</t>
  </si>
  <si>
    <t>Посещение в офтальмологических клиниках (центрах) для детей</t>
  </si>
  <si>
    <t>Посещ. кабинета неотложной медицинской помощи для взрослых (в поликлинике)</t>
  </si>
  <si>
    <t>Посещ. кабинета неотложной медицинской помощи для взрослых (на дому и выезде)</t>
  </si>
  <si>
    <t>Посещ. кабинета неотложной медицинской помощи для детей (в поликлинике)</t>
  </si>
  <si>
    <t>Посещ. кабинета неотложной медицинской помощи для детей (на дому и выезде)</t>
  </si>
  <si>
    <t>Законченный случай профилактического медосмотра</t>
  </si>
  <si>
    <t xml:space="preserve">Законченный случай профилактического медосмотра несовершеннолетних </t>
  </si>
  <si>
    <t>Посещение врача нефролога с  целью проведения сеанса гемодиализа</t>
  </si>
  <si>
    <t xml:space="preserve">Посещение врача нефролога с целью проведения перитонеального диализа </t>
  </si>
  <si>
    <t>Посещение офтальмолога (в травмпункте)</t>
  </si>
  <si>
    <t>Посещение травматолога (в травмпункте)</t>
  </si>
  <si>
    <t>Комплексное обследование в центре здоровья (для взрослых и для детей)</t>
  </si>
  <si>
    <t xml:space="preserve">Обращение по поводу обследования (лечения) к врачу любой специальности для взрослых </t>
  </si>
  <si>
    <t xml:space="preserve">Обращение по поводу комплексного обследования (лечения) к врачу любой специальности для взрослых </t>
  </si>
  <si>
    <t>Обращение по поводу восстановительного лечения для взрослых</t>
  </si>
  <si>
    <t>Обращение по поводу комплексного восстановительного лечения для взрослых</t>
  </si>
  <si>
    <t>Обращение по поводу обследования (лечения) к врачу любой специальности для детей</t>
  </si>
  <si>
    <t>Обращение по поводу комплексного обследования (лечения) к врачу любой специальности для детей</t>
  </si>
  <si>
    <t>Обращение по поводу восстановительного лечения для детей</t>
  </si>
  <si>
    <t>Обращение по поводу комплексного восстановительного лечения для детей</t>
  </si>
  <si>
    <t>Лаборатория (1 УЕТ)</t>
  </si>
  <si>
    <t>Рентгенология (КТ, МРТ) (1 УЕТ)</t>
  </si>
  <si>
    <t>УЗИ (1 УЕТ)</t>
  </si>
  <si>
    <t>Функциональная диагностика (1 УЕТ)</t>
  </si>
  <si>
    <t>Эндоскопия (1 УЕТ)</t>
  </si>
  <si>
    <t>Средняя стоимость</t>
  </si>
  <si>
    <t>Ставка затрат</t>
  </si>
  <si>
    <t>м</t>
  </si>
  <si>
    <t>Возраст</t>
  </si>
  <si>
    <t>Стоимость, руб.</t>
  </si>
  <si>
    <t>21, 24, 27,30,33</t>
  </si>
  <si>
    <t>Пол</t>
  </si>
  <si>
    <t>ж</t>
  </si>
  <si>
    <t>Диспансеризация взрослого населения</t>
  </si>
  <si>
    <t>Приложение 3.4</t>
  </si>
  <si>
    <t>Размер норматива (тарифа) стоимости месячного обслуживания одного застрахованного, проживающего на территории ответственности соответствующей медицинской организации (подразделения) скорой медицинской помощи (подушевой тариф с половозрастными коэффициентами дифференциации)</t>
  </si>
  <si>
    <t>Наименование МО</t>
  </si>
  <si>
    <t>Размер норматива стоимости</t>
  </si>
  <si>
    <t>Половозрастные коэффициенты дифференциации</t>
  </si>
  <si>
    <t>0-1 год</t>
  </si>
  <si>
    <t>1-4 года</t>
  </si>
  <si>
    <t>5-17 лет</t>
  </si>
  <si>
    <t>18-59 лет</t>
  </si>
  <si>
    <t>18-54 года</t>
  </si>
  <si>
    <t>60 лет и старше</t>
  </si>
  <si>
    <t>55 лет и старше</t>
  </si>
  <si>
    <t>Мужчины</t>
  </si>
  <si>
    <t>Женщины</t>
  </si>
  <si>
    <t>ЦРБ</t>
  </si>
  <si>
    <t>Сальский район</t>
  </si>
  <si>
    <t>РБ</t>
  </si>
  <si>
    <t>Миллеровский район</t>
  </si>
  <si>
    <t>ЦГБ</t>
  </si>
  <si>
    <t>БСМП</t>
  </si>
  <si>
    <t>Ставки затрат для медицинских организаций, оказывающих амбулаторно-поликлиническую помощь</t>
  </si>
  <si>
    <t>Профилактическое посещение врача любой специальности для детей (в поликлинике)</t>
  </si>
  <si>
    <t>Профилактическое посещение врача любой специальности для детей (на дому и выезде)</t>
  </si>
  <si>
    <t>Муниципальные образования</t>
  </si>
  <si>
    <t>Численность застрахованных, всего</t>
  </si>
  <si>
    <t>Панацея</t>
  </si>
  <si>
    <t>Макс-М</t>
  </si>
  <si>
    <t>СоГаз</t>
  </si>
  <si>
    <t>РГС</t>
  </si>
  <si>
    <t>Азовская ЦРБ</t>
  </si>
  <si>
    <t>Азовская РБ</t>
  </si>
  <si>
    <t>(60202) Аксайский р-н</t>
  </si>
  <si>
    <t>(60205) Багаевский р-н</t>
  </si>
  <si>
    <t>(60207) Боковский р-н</t>
  </si>
  <si>
    <t>(60208) Верхнедонской р-н</t>
  </si>
  <si>
    <t>(60209) Веселовский р-н</t>
  </si>
  <si>
    <t>(60211) Шолоховский р-н</t>
  </si>
  <si>
    <t>(60212) Волгодонской р-н</t>
  </si>
  <si>
    <t>(60213) Дубовский р-н</t>
  </si>
  <si>
    <t>(60215) Егорлыкский р-н</t>
  </si>
  <si>
    <t>(60217) Заветинский р-н</t>
  </si>
  <si>
    <t>(60218) Зерноградский р-н</t>
  </si>
  <si>
    <t>(60219) Зимовниковский р-н</t>
  </si>
  <si>
    <t>(60222) Кагальницкий р-н</t>
  </si>
  <si>
    <t>(60223) Каменский р-н</t>
  </si>
  <si>
    <t>(60224) Кашарский р-н</t>
  </si>
  <si>
    <t>(60225) Константиновский р-н</t>
  </si>
  <si>
    <t>(60227) Куйбышевский р-н</t>
  </si>
  <si>
    <t>(60230) Мартыновский р-н</t>
  </si>
  <si>
    <t>(60231) Матвеево-Курганский р-н</t>
  </si>
  <si>
    <t>(60233) Милютинский р-н</t>
  </si>
  <si>
    <t>(60234) Морозовский р-н</t>
  </si>
  <si>
    <t>(60235) Мясниковский р-н</t>
  </si>
  <si>
    <t>(60236) Неклиновский р-н</t>
  </si>
  <si>
    <t>(60240) Обливский р-н</t>
  </si>
  <si>
    <t>(60241) Октябрьский р-н</t>
  </si>
  <si>
    <t>(60242) Орловский р-н</t>
  </si>
  <si>
    <t>(60244) Песчанокпский р-н</t>
  </si>
  <si>
    <t>(60245) Пролетарский р-н</t>
  </si>
  <si>
    <t>(60247) Ремонтненский р-н</t>
  </si>
  <si>
    <t>(60248) Родионово-Несветайский р-н</t>
  </si>
  <si>
    <t>(60251) Семикаракорский р-н</t>
  </si>
  <si>
    <t>(60252) Советский р-н</t>
  </si>
  <si>
    <t>(60253) Тарасовский р-н</t>
  </si>
  <si>
    <t>(60254) Тацинский р-н</t>
  </si>
  <si>
    <t>(60255) Усть-Донецкий р-н</t>
  </si>
  <si>
    <t>(60256) Целинский р-н</t>
  </si>
  <si>
    <t>(60257) Цимлянский р-н</t>
  </si>
  <si>
    <t>(60258) Чертковский р-н</t>
  </si>
  <si>
    <t>(60401) г. Ростов-на-Дону</t>
  </si>
  <si>
    <t>(60404) г. Азов</t>
  </si>
  <si>
    <t>(60407) г. Батайск</t>
  </si>
  <si>
    <t>(60409) Белокалитвенский р-н</t>
  </si>
  <si>
    <t>(60412) г. Волгодонск</t>
  </si>
  <si>
    <t>(60415) г. Гуково</t>
  </si>
  <si>
    <t>(60417) г. Донецк</t>
  </si>
  <si>
    <t>(60418) г. Зверево</t>
  </si>
  <si>
    <t>(60419) г. Каменск-Шахтинский</t>
  </si>
  <si>
    <t>(60422) Красносулинский р-н</t>
  </si>
  <si>
    <t>(60424) Миллеровский р-н</t>
  </si>
  <si>
    <t>(60427) г. Новочеркасск</t>
  </si>
  <si>
    <t>(60430) г. Новошахтинск</t>
  </si>
  <si>
    <t>(60433) Сальский р-н</t>
  </si>
  <si>
    <t>(60437) г. Таганрог</t>
  </si>
  <si>
    <t>(60440) г. Шахты</t>
  </si>
  <si>
    <t xml:space="preserve">  ИТОГО по субъекту РФ:</t>
  </si>
  <si>
    <t>Приложение 3.4.1</t>
  </si>
  <si>
    <t>Преречень медицинских организаций, оказывающих медицинскую помощи в амбулаторных условиях с указанием уровня (подуровня) медицинских организаций</t>
  </si>
  <si>
    <t>Медицинские организации первого уровня</t>
  </si>
  <si>
    <t>Медицинские организации второго уровня</t>
  </si>
  <si>
    <t>Медицинские организации третьего уровня</t>
  </si>
  <si>
    <t>Диспансеризация детей-сирот</t>
  </si>
  <si>
    <t>м/ж</t>
  </si>
  <si>
    <t>0-17</t>
  </si>
  <si>
    <t>Офтальмологические манипуляции</t>
  </si>
  <si>
    <t>Законченный случай инвазивной пренатальной диагностики</t>
  </si>
  <si>
    <t>ООО "Октябрь"</t>
  </si>
  <si>
    <t>Обращение по поводу заболевания к фельдшеру на самостоятельном приеме</t>
  </si>
  <si>
    <t>г. Ростов</t>
  </si>
  <si>
    <t>ЦГиЭ РО</t>
  </si>
  <si>
    <t>МСЧ МВД</t>
  </si>
  <si>
    <t>РостовНИИ МиП</t>
  </si>
  <si>
    <t>Новороссийский КЦ ФМБА</t>
  </si>
  <si>
    <t>РГУПС</t>
  </si>
  <si>
    <t>2.2</t>
  </si>
  <si>
    <t>КВД</t>
  </si>
  <si>
    <t>ОХСП</t>
  </si>
  <si>
    <t>Аксайский р-н</t>
  </si>
  <si>
    <t>Багаевский р-н</t>
  </si>
  <si>
    <t>Тацинский р-н</t>
  </si>
  <si>
    <t>Семикаракорский р-н</t>
  </si>
  <si>
    <t>Каменский р-н</t>
  </si>
  <si>
    <t>Константиновский р-н</t>
  </si>
  <si>
    <t>Азовский р-н</t>
  </si>
  <si>
    <t>Тарасовский р-н</t>
  </si>
  <si>
    <t>Матвеево-Курганский р-н</t>
  </si>
  <si>
    <t>Чертковский р-н</t>
  </si>
  <si>
    <t>Усть-Донецкий р-н</t>
  </si>
  <si>
    <t>Куйбышевский р-н</t>
  </si>
  <si>
    <t>Мясниковский р-н</t>
  </si>
  <si>
    <t>Неклиновский р-н</t>
  </si>
  <si>
    <t>Морозовский р-н</t>
  </si>
  <si>
    <t>Целинский р-н</t>
  </si>
  <si>
    <t>Шолоховский р-н</t>
  </si>
  <si>
    <t>Егорлыкский р-н</t>
  </si>
  <si>
    <t>Октябрьский р-н</t>
  </si>
  <si>
    <t>Песчанокопский р-н</t>
  </si>
  <si>
    <t>Цимлянский р-н</t>
  </si>
  <si>
    <t>Зерноградский р-н</t>
  </si>
  <si>
    <t>Милютинский р-н</t>
  </si>
  <si>
    <t>Кашарский р-н</t>
  </si>
  <si>
    <t>Орловский р-н</t>
  </si>
  <si>
    <t>Пролетарский р-н</t>
  </si>
  <si>
    <t>Верхнедонской р-н</t>
  </si>
  <si>
    <t>Дубовский р-н</t>
  </si>
  <si>
    <t>Кагальницкий р-н</t>
  </si>
  <si>
    <t>Мартыновский р-н</t>
  </si>
  <si>
    <t>Зимовниковский р-н</t>
  </si>
  <si>
    <t>Ремонтненский р-н</t>
  </si>
  <si>
    <t>Заветинский р-н</t>
  </si>
  <si>
    <t>Веселовский р-н</t>
  </si>
  <si>
    <t>Обливский р-н</t>
  </si>
  <si>
    <t>Советский р-н</t>
  </si>
  <si>
    <t>Боковский р-н</t>
  </si>
  <si>
    <t>Код территории</t>
  </si>
  <si>
    <t>2510101</t>
  </si>
  <si>
    <t>2190101</t>
  </si>
  <si>
    <t>2570101</t>
  </si>
  <si>
    <t>2530101</t>
  </si>
  <si>
    <t>2090101</t>
  </si>
  <si>
    <t>2130101</t>
  </si>
  <si>
    <t>2340101</t>
  </si>
  <si>
    <t>2250101</t>
  </si>
  <si>
    <t>2400101</t>
  </si>
  <si>
    <t>2350101</t>
  </si>
  <si>
    <t>2560101</t>
  </si>
  <si>
    <t>2550101</t>
  </si>
  <si>
    <t>4330101</t>
  </si>
  <si>
    <t>2120101</t>
  </si>
  <si>
    <t>Волгодонской р-н</t>
  </si>
  <si>
    <t>2150101</t>
  </si>
  <si>
    <t>2180101</t>
  </si>
  <si>
    <t>2300101</t>
  </si>
  <si>
    <t>2470101</t>
  </si>
  <si>
    <t>2450101</t>
  </si>
  <si>
    <t>2110101</t>
  </si>
  <si>
    <t>2020101</t>
  </si>
  <si>
    <t>2080101</t>
  </si>
  <si>
    <t>2440101</t>
  </si>
  <si>
    <t>2070101</t>
  </si>
  <si>
    <t>2310101</t>
  </si>
  <si>
    <t>2050101</t>
  </si>
  <si>
    <t>2240101</t>
  </si>
  <si>
    <t>2410101</t>
  </si>
  <si>
    <t>2480101</t>
  </si>
  <si>
    <t>2010101</t>
  </si>
  <si>
    <t>2230101</t>
  </si>
  <si>
    <t>2220101</t>
  </si>
  <si>
    <t>2010201</t>
  </si>
  <si>
    <t>2580101</t>
  </si>
  <si>
    <t>2360101</t>
  </si>
  <si>
    <t>2330101</t>
  </si>
  <si>
    <t>2420101</t>
  </si>
  <si>
    <t>2540101</t>
  </si>
  <si>
    <t>4240101</t>
  </si>
  <si>
    <t>4170101</t>
  </si>
  <si>
    <t>2170101</t>
  </si>
  <si>
    <t>4220101</t>
  </si>
  <si>
    <t>4040101</t>
  </si>
  <si>
    <t>4090101</t>
  </si>
  <si>
    <t>Белокалитвенский  р-н</t>
  </si>
  <si>
    <t>4270201</t>
  </si>
  <si>
    <t>2270101</t>
  </si>
  <si>
    <t>2520101</t>
  </si>
  <si>
    <t>4300701</t>
  </si>
  <si>
    <t>4070101</t>
  </si>
  <si>
    <t>4370101</t>
  </si>
  <si>
    <t>4150401</t>
  </si>
  <si>
    <t>4180101</t>
  </si>
  <si>
    <t>4400101</t>
  </si>
  <si>
    <t>4120501</t>
  </si>
  <si>
    <t>4010201</t>
  </si>
  <si>
    <t>4190701</t>
  </si>
  <si>
    <t>ООО "Меридиан"</t>
  </si>
  <si>
    <t>По стоимости вызова</t>
  </si>
  <si>
    <t>Приложение 3.1</t>
  </si>
  <si>
    <t>21, 24, 27</t>
  </si>
  <si>
    <t>39, 42</t>
  </si>
  <si>
    <t>Приказ Министерства здравоохранения РФ от 26 октября 2017  г. № 869н "Об утверждении порядка проведения диспансеризации определенных групп взрослого населения"</t>
  </si>
  <si>
    <t>Приказ Министерства здравоохранения РФ от 15 февраля 2013 г. № 72н "О проведении диспансеризации пребывающих в стационарных учреждениях детей-сирот и детей, находящихся в трудной жизненной ситуации"</t>
  </si>
  <si>
    <t>Приложение 3.1.1</t>
  </si>
  <si>
    <t>Номер групповой принадлежности</t>
  </si>
  <si>
    <t>ПАО "ТАГМЕТ"</t>
  </si>
  <si>
    <t>ДГП №8</t>
  </si>
  <si>
    <t>Приложение 3.1.2</t>
  </si>
  <si>
    <t>Приложение 3.1.3</t>
  </si>
  <si>
    <t>Номер групповой          принадлежности</t>
  </si>
  <si>
    <t>ГП №3</t>
  </si>
  <si>
    <t>ГБ №7</t>
  </si>
  <si>
    <t>ДГП №45</t>
  </si>
  <si>
    <t>Первая ГБ</t>
  </si>
  <si>
    <t>СИБ</t>
  </si>
  <si>
    <t>ГБ №8</t>
  </si>
  <si>
    <t>ГБ №1</t>
  </si>
  <si>
    <t>Рб</t>
  </si>
  <si>
    <t>ДГБ №1</t>
  </si>
  <si>
    <t>Белокалитвенский район</t>
  </si>
  <si>
    <t>ДГП</t>
  </si>
  <si>
    <t>ГП №1</t>
  </si>
  <si>
    <t>ГП №12</t>
  </si>
  <si>
    <t>ГБСМП</t>
  </si>
  <si>
    <t>ГП</t>
  </si>
  <si>
    <t>ГП №41</t>
  </si>
  <si>
    <t>ГБ №20</t>
  </si>
  <si>
    <t>НУЗ "ДКБ на ст. Ростов-Главный ОАО "РЖД"</t>
  </si>
  <si>
    <t>ДГБ</t>
  </si>
  <si>
    <t>ГП №5</t>
  </si>
  <si>
    <t>ГП №16</t>
  </si>
  <si>
    <t>ГП №42</t>
  </si>
  <si>
    <t>ГП №4</t>
  </si>
  <si>
    <t>ГП студ.</t>
  </si>
  <si>
    <t>Роддом №5</t>
  </si>
  <si>
    <t>ДГП №4</t>
  </si>
  <si>
    <t>ГП №2</t>
  </si>
  <si>
    <t>ГП №7</t>
  </si>
  <si>
    <t>ГБ №2</t>
  </si>
  <si>
    <t>ДГБ №2</t>
  </si>
  <si>
    <t>Роддом</t>
  </si>
  <si>
    <t>ДГП №17</t>
  </si>
  <si>
    <t>401A301</t>
  </si>
  <si>
    <t>ООО "ЭлитДентал М"</t>
  </si>
  <si>
    <t>СП №2</t>
  </si>
  <si>
    <t>СП</t>
  </si>
  <si>
    <t>СП №1</t>
  </si>
  <si>
    <t>СП №4</t>
  </si>
  <si>
    <t>СП №3</t>
  </si>
  <si>
    <t>СП №5</t>
  </si>
  <si>
    <t>ООО "СК М"</t>
  </si>
  <si>
    <t>401B001</t>
  </si>
  <si>
    <t>ООО "ЖЕМЧУЖИНА"</t>
  </si>
  <si>
    <t>ООО "Премьер"</t>
  </si>
  <si>
    <t>ООО "ЦДиЮП"Мир"</t>
  </si>
  <si>
    <t>ООО "Диамед-юг"</t>
  </si>
  <si>
    <t>ООО "Диагност"</t>
  </si>
  <si>
    <t>ООО "Неклиновское АТП"</t>
  </si>
  <si>
    <t>401B901</t>
  </si>
  <si>
    <t>ООО "Центр медицинских осмотров"</t>
  </si>
  <si>
    <t>401C101</t>
  </si>
  <si>
    <t>ООО "Ревиталь"</t>
  </si>
  <si>
    <t>401C401</t>
  </si>
  <si>
    <t>ООО "АльянсМед"</t>
  </si>
  <si>
    <t>401C501</t>
  </si>
  <si>
    <t>ООО "МЦ "Фабрика здоровья"</t>
  </si>
  <si>
    <t>ООО "БК-Полисервис"</t>
  </si>
  <si>
    <t>401A701</t>
  </si>
  <si>
    <t>ООО "Геномед"</t>
  </si>
  <si>
    <t>401A801</t>
  </si>
  <si>
    <t>ООО "Здоровый малыш"</t>
  </si>
  <si>
    <t>ООО "ГЦГ"</t>
  </si>
  <si>
    <t>ООО "МНПО"Здоровье нации"</t>
  </si>
  <si>
    <t>ООО "Диагностик лаб"</t>
  </si>
  <si>
    <t>ГП №9</t>
  </si>
  <si>
    <t>ДГП №1</t>
  </si>
  <si>
    <t>401A601</t>
  </si>
  <si>
    <t>ООО "МЦ НЕЙРОДОН"</t>
  </si>
  <si>
    <t>401B701</t>
  </si>
  <si>
    <t>ООО "МЦ"Гиппократ"</t>
  </si>
  <si>
    <t>Областные МО</t>
  </si>
  <si>
    <t>ПАБ</t>
  </si>
  <si>
    <t>ЧУЗ МСЧ "Красный котельщик"</t>
  </si>
  <si>
    <t>ПАО "ТАНТК им.Г.М.Бериева"</t>
  </si>
  <si>
    <t>ГБ №3</t>
  </si>
  <si>
    <t>ГП №14</t>
  </si>
  <si>
    <t>ДГП №18</t>
  </si>
  <si>
    <t>ООО "ГЦ Ростов"</t>
  </si>
  <si>
    <t>401B801</t>
  </si>
  <si>
    <t>ООО "ДЦ Нефрос-Дон"</t>
  </si>
  <si>
    <t>ГБ №6</t>
  </si>
  <si>
    <t>ГБ №4</t>
  </si>
  <si>
    <t>Поликлиника №1 ФТС России</t>
  </si>
  <si>
    <t>401B301</t>
  </si>
  <si>
    <t>ООО "КДЦ "Здоровая семья"</t>
  </si>
  <si>
    <t>ООО "ЦРЧ и ЭКО"</t>
  </si>
  <si>
    <t>401A901</t>
  </si>
  <si>
    <t>ООО "ДЦ" Забота"</t>
  </si>
  <si>
    <t>ООО "КЦ"Д-ВИТА"</t>
  </si>
  <si>
    <t>ООО "ЛДЦ Биомед"</t>
  </si>
  <si>
    <t>ДГП №2</t>
  </si>
  <si>
    <t>Боковский</t>
  </si>
  <si>
    <t>ГП №10</t>
  </si>
  <si>
    <t>401C001</t>
  </si>
  <si>
    <t>ООО "МДЦ"Эксперт-Ростов"</t>
  </si>
  <si>
    <t>ООО МДЦ "Эксперт-Север"</t>
  </si>
  <si>
    <t>ООО "МДЦ"Эксперт"</t>
  </si>
  <si>
    <t>ООО "МРТ плюс"</t>
  </si>
  <si>
    <t>ООО "МРТ ПЛЮС Н"</t>
  </si>
  <si>
    <t>ООО "МРТ-Юг"</t>
  </si>
  <si>
    <t>ООО "КЛИНИКА ЭКСПЕРТ РОСТОВ"</t>
  </si>
  <si>
    <t>ООО "Клиника Эксперт Шахты"</t>
  </si>
  <si>
    <t>ООО "МастерСлух"</t>
  </si>
  <si>
    <t>ООО "МЦ"МастерСлух"</t>
  </si>
  <si>
    <t>ООО "МНПФ"Авиценна"</t>
  </si>
  <si>
    <t>ООО "ОЦ"ЭКСИМЕР</t>
  </si>
  <si>
    <t>ЗАО "ИнтерЮНА"</t>
  </si>
  <si>
    <t>ООО "ЛДЦ"Сокол"</t>
  </si>
  <si>
    <t>ООО "ЦМГ"Сокол"</t>
  </si>
  <si>
    <t>КДЦ "Здоровье"</t>
  </si>
  <si>
    <t>КДЦ</t>
  </si>
  <si>
    <t>ООО Медицинский центр "XXI век"</t>
  </si>
  <si>
    <t>ООО "МРЦ"ЗДОРОВЬЕ-XXI век"</t>
  </si>
  <si>
    <t>ЛРЦ №2</t>
  </si>
  <si>
    <t>ЛРЦ №1</t>
  </si>
  <si>
    <t>ЮОМЦ ФМБА</t>
  </si>
  <si>
    <t>РостГМУ</t>
  </si>
  <si>
    <t>ОЦОЗС и Р</t>
  </si>
  <si>
    <t>РНИОИ</t>
  </si>
  <si>
    <t>ОКБ №2</t>
  </si>
  <si>
    <t>СП РО</t>
  </si>
  <si>
    <t>ОД РО</t>
  </si>
  <si>
    <t>ОД Волгодонск</t>
  </si>
  <si>
    <t>ОД Новочеркасск</t>
  </si>
  <si>
    <t>ОД Таганрог</t>
  </si>
  <si>
    <t>ОД Шахты</t>
  </si>
  <si>
    <t>ОКДЦ</t>
  </si>
  <si>
    <t>ОДБ</t>
  </si>
  <si>
    <t>ПЦ РО</t>
  </si>
  <si>
    <t>РОКБ</t>
  </si>
  <si>
    <t>Приложение 3.1.5</t>
  </si>
  <si>
    <t>36, 39, 42, 48, 54, 87, 90, 93, 96, 99</t>
  </si>
  <si>
    <t>60, 66, 72, 75, 78, 81, 84</t>
  </si>
  <si>
    <t>45, 57</t>
  </si>
  <si>
    <t>63, 69</t>
  </si>
  <si>
    <t>87, 90, 93, 96, 99</t>
  </si>
  <si>
    <t>72, 75, 78, 81, 84</t>
  </si>
  <si>
    <t>63, 66, 69</t>
  </si>
  <si>
    <t>45, 48, 51, 54, 57</t>
  </si>
  <si>
    <t>Код МО</t>
  </si>
  <si>
    <t>Законченный случай  диспансеризации детей-сирот, детей в трудной жизненной ситуации, без попечения родителей (I)</t>
  </si>
  <si>
    <t>Стоимость вызова скорой медицинской помощи с проведением системной тромболитической терапии с болюсным введением препарата  - 64886,40 руб.</t>
  </si>
  <si>
    <t>Родионово-Несвет. р-н</t>
  </si>
  <si>
    <t>Альфастрахование</t>
  </si>
  <si>
    <t>№№ п/п</t>
  </si>
  <si>
    <t>Базовый (средний) подушевой норматив финансирования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</t>
  </si>
  <si>
    <t>Интегрированные половозрастные коэффициенты дифференциации подушевого норматива</t>
  </si>
  <si>
    <t xml:space="preserve">Интегрированные половозрастные коэффициенты дифференциации подушевого норматива, применяемые при  подушевом финансировании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  </t>
  </si>
  <si>
    <t>Базовый (средний) подушевой норматив:</t>
  </si>
  <si>
    <t xml:space="preserve">Перечень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 с указанием группы (подгруппы) МО  </t>
  </si>
  <si>
    <t>Средневзвешенный интегрированный коэффициент дифференциации подушевого норматива финансирования</t>
  </si>
  <si>
    <t>Тарифы простых медицинских услуг, выполняемых при проведении диспансеризации определенных групп взрослого населения</t>
  </si>
  <si>
    <t>№ п/п</t>
  </si>
  <si>
    <t>Наименование медицинской услуги</t>
  </si>
  <si>
    <t xml:space="preserve">1. </t>
  </si>
  <si>
    <t>Опрос (анкетирование) 1 раз в 3 года в целях выявления жалоб, характерных для неинфекционных заболеваний, личного анамнеза, курения, риска потребления наркотических средств</t>
  </si>
  <si>
    <t>Антропометрия (измерение роста стоя, массы тела, окружности талии), расчет индекса массы тела 1 раз в 3 года</t>
  </si>
  <si>
    <t>Измерение артериального давления 1 раз в 3 года</t>
  </si>
  <si>
    <t>Тариф, руб.</t>
  </si>
  <si>
    <t>Флюорография легких 1 раз в 3 года</t>
  </si>
  <si>
    <t>Электрокардиография (в покое) 1 раз в 3 года</t>
  </si>
  <si>
    <t>Маммография обеих молочных желез в двух проекциях (для женщин в возрасте 39-48 лет 1 раз в 3 года и в возрасте 50-70 лет 1 раз в 2 года</t>
  </si>
  <si>
    <t>Определение уровня общего холестерина в крови (допускается использование экспресс-метода) для граждан в возрасте до 85 лет 1 раз в 3 года</t>
  </si>
  <si>
    <t>Определение уровня глюкозы в крови натощак (допускается использование экспресс-метода) 1 раз в 3 года</t>
  </si>
  <si>
    <t xml:space="preserve">Определение относительного сердечно-сосудистого риска у граждан в возрасте от 21 до 39 лет; определение абсолютного сердечно-сосудистого риска у граждан в возрасте от 42 до 63 лет, не имеющих заболеваний, связанных с атеросклерозом, сахарного диабета второго типа и хронических болезней почек, 1 раз в 3 года </t>
  </si>
  <si>
    <t>Осмотр фельдшером (акушеркой), включая взятие мазка с поверхности шейки матки, цитологическое исследование мазки с шейки матки женщинам от 30 до 60 лет 1 раз в 3 года</t>
  </si>
  <si>
    <t>Исследование кала на скрытую кровь иммунохимическим методом гражданам от 49 до 73 лет 1 раз в 2 года</t>
  </si>
  <si>
    <t>Определение простат-специфического антигена (ПСА) в крови (для мужчин  45 и 51 года)</t>
  </si>
  <si>
    <t>Измерение внутриглазного давления 1 раз в 3 года (для граждан от 60 лет и старше)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</si>
  <si>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</si>
  <si>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</si>
  <si>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</si>
  <si>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</si>
  <si>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</si>
  <si>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</si>
  <si>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</si>
  <si>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</si>
  <si>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</si>
  <si>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</si>
  <si>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</si>
  <si>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</si>
  <si>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</si>
  <si>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30, 33, 36</t>
  </si>
  <si>
    <t>Прием (осмотр) врачом-терапевтом, по завершении исследований первого этапа диспансеризации, проводимых с периодичностью 1 раз в 3 года, включающий установление диагноза, определение группы здоровья, группы диспансерного наблюдения, определени медицинских показаний для обследования и консультаций в рамках 2 этапа диспансеризации</t>
  </si>
  <si>
    <t>49, 51, 53, 55, 57, 59, 61, 63, 65, 67, 69, 71, 73</t>
  </si>
  <si>
    <t>50, 52, 54, 56, 58, 60, 62, 64, 66, 68, 70</t>
  </si>
  <si>
    <t xml:space="preserve">Стоимость законченного случая диспансеризации определенных групп взрослого населения с периодичностью 1 раз в 2 года </t>
  </si>
  <si>
    <t>ООО "АВ ДГТУ"</t>
  </si>
  <si>
    <t>ЗНАЧЕНИЯ ТАРИФОВ НА ОПЛАТУ МЕДИЦИНСКОЙ ПОМОЩИ В РАМКАХ МЕРОПРИЯТИЙ ПО ДИСПАНСЕРИЗАЦИИ ОТДЕЛЬНЫХ КАТЕГОРИЙ ГРАЖДАН И ПРОФИЛАКТИЧЕСКИМ МЕДИЦИНСКИМ ОСМОТРАМ</t>
  </si>
  <si>
    <t>Тарифы законченного случая проведения 1-го этапа профилактического медицинского осмотра несовершеннолетних</t>
  </si>
  <si>
    <t>Новорожденные</t>
  </si>
  <si>
    <t>1 месяц</t>
  </si>
  <si>
    <t>2 месяца</t>
  </si>
  <si>
    <t>3 месяца</t>
  </si>
  <si>
    <t>4, 5, 6, 7, 8, 9, 10, 11 месяцев, 1 год 3 месяца, 1 год 6 месяцев</t>
  </si>
  <si>
    <t>12 месяцев</t>
  </si>
  <si>
    <t xml:space="preserve">2 года, 13 лет </t>
  </si>
  <si>
    <t>3 года</t>
  </si>
  <si>
    <t>4 года, 5 лет, 8 лет, 9 лет, 11 лет, 12 лет</t>
  </si>
  <si>
    <t>6 лет</t>
  </si>
  <si>
    <t>7 лет</t>
  </si>
  <si>
    <t>10 лет</t>
  </si>
  <si>
    <t>14 лет</t>
  </si>
  <si>
    <t>15 лет</t>
  </si>
  <si>
    <t>16 лет</t>
  </si>
  <si>
    <t>17 лет</t>
  </si>
  <si>
    <t>Посещение с целью проведения позитронно-эмиссионной томографии, совмещенной с компьютерной томографией (ПЭТ/КТ)</t>
  </si>
  <si>
    <t>ООО "ЛДОЦ "Сокол"</t>
  </si>
  <si>
    <t>ООО "ПЭТ-Технолоджи"</t>
  </si>
  <si>
    <t>Посещение врача с проведением КТ и МРТ</t>
  </si>
  <si>
    <t>Посещение врача с проведением КТ и МРТ с контрастным усилением</t>
  </si>
  <si>
    <t>Сведения о численности застрахованных лиц на 01.12.2018</t>
  </si>
  <si>
    <t>Население на 01.12.2018</t>
  </si>
  <si>
    <t>ООО "Медпомощь"</t>
  </si>
  <si>
    <t>Кол-во вызовов</t>
  </si>
  <si>
    <t>Стоимость законченного случая диспансеризации определенных групп взрослого населения с периодичностью 1 раз в 3 года (1 этап)</t>
  </si>
  <si>
    <t>Стоматология при оказании профилактической помощи (1 УЕТ)</t>
  </si>
  <si>
    <t>Стоматология при оказании неотложной медицинской помощи (1 УЕТ)</t>
  </si>
  <si>
    <t>Стоматология при обращении по поводу заболевания (1 УЕТ)</t>
  </si>
  <si>
    <t>к Тарифному соглашению от ___ декабря 2018 г.</t>
  </si>
  <si>
    <r>
      <t xml:space="preserve">Базовая ставка стоимости </t>
    </r>
    <r>
      <rPr>
        <b/>
        <i/>
        <sz val="12"/>
        <color theme="1"/>
        <rFont val="Times New Roman"/>
        <family val="1"/>
        <charset val="204"/>
      </rPr>
      <t>месячного</t>
    </r>
    <r>
      <rPr>
        <b/>
        <sz val="12"/>
        <color theme="1"/>
        <rFont val="Times New Roman"/>
        <family val="1"/>
        <charset val="204"/>
      </rPr>
      <t xml:space="preserve"> обслуживания одного застрахованного - 51,09 руб.</t>
    </r>
  </si>
  <si>
    <t>Стоимость вызова скорой медицинской помощи для межтерриториальных расчетов и частных медицинских организаций - 2240,19 руб.</t>
  </si>
  <si>
    <t xml:space="preserve">  - 1198,08 рубля в год;</t>
  </si>
  <si>
    <t xml:space="preserve">  - 99,84 рубля в месяц.</t>
  </si>
  <si>
    <t>Стоматология Рассвет</t>
  </si>
  <si>
    <t>401D001</t>
  </si>
  <si>
    <t>ООО "Благострой"</t>
  </si>
  <si>
    <t>401D601</t>
  </si>
  <si>
    <t>ООО "Точная диагностика"</t>
  </si>
  <si>
    <t>ООО Медицинский центр "Наша клиника"</t>
  </si>
  <si>
    <t>ООО "КЛДЦ"</t>
  </si>
  <si>
    <t>МБУЗ ГПАБ</t>
  </si>
  <si>
    <t xml:space="preserve">г. Таганрог
</t>
  </si>
  <si>
    <t>401C901</t>
  </si>
  <si>
    <t>ООО "МРТ Диагност"</t>
  </si>
  <si>
    <t>401D501</t>
  </si>
  <si>
    <t>ООО"ВИКТОРИЯ"</t>
  </si>
  <si>
    <t>ООО МЦ "МРТ-Лидер Диагностики"</t>
  </si>
  <si>
    <t>ООО МЦ "Черноземье-Регион"</t>
  </si>
  <si>
    <t>ООО "СПЕКТР-ДИАГНОСТИКА"</t>
  </si>
  <si>
    <t>401C701</t>
  </si>
  <si>
    <t>г.Каменск-Шахт.</t>
  </si>
  <si>
    <t>ООО МЦ "АРТРОЛИГА"</t>
  </si>
  <si>
    <t>401E101</t>
  </si>
  <si>
    <t>ООО "Реамед Спорт"</t>
  </si>
  <si>
    <t>401E401</t>
  </si>
  <si>
    <t>ООО "Новый шаг"</t>
  </si>
  <si>
    <t>1.21</t>
  </si>
  <si>
    <t>1.22</t>
  </si>
  <si>
    <t>1.23</t>
  </si>
  <si>
    <t>1.24</t>
  </si>
  <si>
    <t>к Тарифному соглашению от 27 декабря 2018</t>
  </si>
  <si>
    <t>Всего</t>
  </si>
  <si>
    <t>В т. ч. с проведением тромболизиса</t>
  </si>
  <si>
    <t>к Тарифному соглашению от 27 декабря 2018 г.</t>
  </si>
  <si>
    <t>к Тарифному соглашению от 27  декабря 2018 г.</t>
  </si>
  <si>
    <t>Консультация врача-онколога с использованием телемедицинских технологий*</t>
  </si>
  <si>
    <t>* консультация в формате "врач-врач" с использованием телемедицинской информационной системы Минздрава России</t>
  </si>
  <si>
    <t>Врачебная манипуляция (биопсия) (1 УЕТ)</t>
  </si>
  <si>
    <t>ООО "Индустрия красоты-XXI век"</t>
  </si>
  <si>
    <t>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</si>
</sst>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FFFFF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 applyFill="0" applyProtection="0"/>
    <xf numFmtId="43" fontId="15" fillId="0" borderId="0" applyFont="0" applyFill="0" applyBorder="0" applyAlignment="0" applyProtection="0"/>
    <xf numFmtId="0" fontId="15" fillId="0" borderId="0"/>
  </cellStyleXfs>
  <cellXfs count="2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2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vertical="center"/>
    </xf>
    <xf numFmtId="0" fontId="0" fillId="0" borderId="0" xfId="0"/>
    <xf numFmtId="0" fontId="4" fillId="0" borderId="11" xfId="0" applyFont="1" applyBorder="1"/>
    <xf numFmtId="0" fontId="3" fillId="0" borderId="0" xfId="0" applyFont="1" applyBorder="1"/>
    <xf numFmtId="0" fontId="3" fillId="0" borderId="16" xfId="0" applyFont="1" applyBorder="1" applyAlignment="1">
      <alignment horizontal="center"/>
    </xf>
    <xf numFmtId="0" fontId="8" fillId="2" borderId="0" xfId="0" applyFont="1" applyFill="1" applyAlignment="1" applyProtection="1">
      <protection locked="0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/>
    <xf numFmtId="0" fontId="7" fillId="0" borderId="9" xfId="0" applyFont="1" applyBorder="1"/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0" fontId="3" fillId="0" borderId="9" xfId="0" applyFont="1" applyBorder="1" applyAlignment="1">
      <alignment horizontal="center"/>
    </xf>
    <xf numFmtId="2" fontId="3" fillId="0" borderId="16" xfId="0" applyNumberFormat="1" applyFont="1" applyBorder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10" fillId="0" borderId="0" xfId="0" applyNumberFormat="1" applyFont="1" applyFill="1"/>
    <xf numFmtId="0" fontId="24" fillId="3" borderId="0" xfId="0" applyFont="1" applyFill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49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/>
    <xf numFmtId="0" fontId="10" fillId="0" borderId="22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4" fillId="0" borderId="25" xfId="0" applyFont="1" applyBorder="1"/>
    <xf numFmtId="0" fontId="10" fillId="0" borderId="26" xfId="0" applyFont="1" applyFill="1" applyBorder="1" applyAlignment="1">
      <alignment horizontal="left" vertical="center" wrapText="1"/>
    </xf>
    <xf numFmtId="0" fontId="4" fillId="0" borderId="18" xfId="0" applyFont="1" applyBorder="1"/>
    <xf numFmtId="0" fontId="10" fillId="0" borderId="29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14" fillId="0" borderId="16" xfId="0" applyFont="1" applyBorder="1" applyAlignment="1">
      <alignment horizontal="center" vertical="center" wrapText="1"/>
    </xf>
    <xf numFmtId="164" fontId="7" fillId="0" borderId="9" xfId="0" applyNumberFormat="1" applyFont="1" applyBorder="1"/>
    <xf numFmtId="0" fontId="4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6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wrapText="1"/>
    </xf>
    <xf numFmtId="0" fontId="14" fillId="0" borderId="16" xfId="0" applyFont="1" applyBorder="1" applyAlignment="1">
      <alignment horizontal="left" vertical="center" wrapText="1"/>
    </xf>
    <xf numFmtId="0" fontId="14" fillId="0" borderId="16" xfId="0" applyFont="1" applyBorder="1" applyAlignment="1">
      <alignment wrapText="1"/>
    </xf>
    <xf numFmtId="0" fontId="14" fillId="0" borderId="16" xfId="0" applyFont="1" applyBorder="1" applyAlignment="1">
      <alignment horizontal="justify" vertical="center" wrapText="1"/>
    </xf>
    <xf numFmtId="2" fontId="26" fillId="0" borderId="9" xfId="0" applyNumberFormat="1" applyFont="1" applyBorder="1"/>
    <xf numFmtId="2" fontId="14" fillId="0" borderId="16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wrapText="1"/>
    </xf>
    <xf numFmtId="0" fontId="23" fillId="0" borderId="3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/>
    </xf>
    <xf numFmtId="0" fontId="10" fillId="2" borderId="32" xfId="0" applyFont="1" applyFill="1" applyBorder="1" applyAlignment="1" applyProtection="1">
      <alignment horizontal="center" vertical="center" wrapText="1"/>
      <protection locked="0"/>
    </xf>
    <xf numFmtId="0" fontId="10" fillId="2" borderId="34" xfId="0" applyFont="1" applyFill="1" applyBorder="1" applyAlignment="1" applyProtection="1">
      <alignment horizontal="center" vertical="center" wrapText="1"/>
      <protection locked="0"/>
    </xf>
    <xf numFmtId="49" fontId="3" fillId="0" borderId="20" xfId="0" applyNumberFormat="1" applyFont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3" fillId="0" borderId="37" xfId="0" applyFont="1" applyBorder="1"/>
    <xf numFmtId="0" fontId="18" fillId="2" borderId="40" xfId="0" applyFont="1" applyFill="1" applyBorder="1" applyAlignment="1">
      <alignment horizontal="left" vertical="center" wrapText="1"/>
    </xf>
    <xf numFmtId="0" fontId="18" fillId="2" borderId="40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0" fontId="4" fillId="2" borderId="16" xfId="0" applyFont="1" applyFill="1" applyBorder="1"/>
    <xf numFmtId="0" fontId="3" fillId="0" borderId="37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2" fontId="26" fillId="0" borderId="0" xfId="0" applyNumberFormat="1" applyFont="1" applyBorder="1"/>
    <xf numFmtId="2" fontId="14" fillId="0" borderId="37" xfId="0" applyNumberFormat="1" applyFont="1" applyBorder="1" applyAlignment="1">
      <alignment horizontal="center" vertical="center"/>
    </xf>
    <xf numFmtId="49" fontId="6" fillId="2" borderId="44" xfId="0" applyNumberFormat="1" applyFont="1" applyFill="1" applyBorder="1" applyAlignment="1">
      <alignment horizontal="left" vertical="center" wrapText="1"/>
    </xf>
    <xf numFmtId="0" fontId="10" fillId="0" borderId="46" xfId="0" applyFont="1" applyFill="1" applyBorder="1" applyAlignment="1">
      <alignment horizontal="left" vertical="center" wrapText="1"/>
    </xf>
    <xf numFmtId="0" fontId="16" fillId="0" borderId="47" xfId="0" applyFont="1" applyFill="1" applyBorder="1" applyAlignment="1">
      <alignment horizontal="left" vertical="center" wrapText="1"/>
    </xf>
    <xf numFmtId="3" fontId="10" fillId="0" borderId="48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/>
    </xf>
    <xf numFmtId="0" fontId="30" fillId="0" borderId="37" xfId="0" applyFont="1" applyFill="1" applyBorder="1" applyAlignment="1">
      <alignment horizontal="left" vertical="center" wrapText="1"/>
    </xf>
    <xf numFmtId="0" fontId="12" fillId="0" borderId="37" xfId="0" applyFont="1" applyBorder="1" applyAlignment="1">
      <alignment horizontal="center" vertical="center"/>
    </xf>
    <xf numFmtId="3" fontId="6" fillId="0" borderId="37" xfId="0" applyNumberFormat="1" applyFont="1" applyFill="1" applyBorder="1" applyAlignment="1">
      <alignment horizontal="center"/>
    </xf>
    <xf numFmtId="0" fontId="14" fillId="0" borderId="37" xfId="0" applyFont="1" applyBorder="1" applyAlignment="1">
      <alignment horizontal="center"/>
    </xf>
    <xf numFmtId="3" fontId="12" fillId="0" borderId="37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right"/>
    </xf>
    <xf numFmtId="49" fontId="8" fillId="2" borderId="0" xfId="0" applyNumberFormat="1" applyFont="1" applyFill="1" applyAlignment="1" applyProtection="1">
      <alignment horizontal="right"/>
      <protection locked="0"/>
    </xf>
    <xf numFmtId="49" fontId="3" fillId="0" borderId="0" xfId="0" applyNumberFormat="1" applyFont="1"/>
    <xf numFmtId="49" fontId="3" fillId="0" borderId="37" xfId="0" applyNumberFormat="1" applyFont="1" applyBorder="1"/>
    <xf numFmtId="49" fontId="12" fillId="0" borderId="3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3" fontId="10" fillId="0" borderId="37" xfId="0" applyNumberFormat="1" applyFont="1" applyFill="1" applyBorder="1" applyAlignment="1">
      <alignment horizontal="center" vertical="center"/>
    </xf>
    <xf numFmtId="0" fontId="31" fillId="0" borderId="11" xfId="0" applyFont="1" applyBorder="1"/>
    <xf numFmtId="0" fontId="31" fillId="0" borderId="18" xfId="0" applyFont="1" applyBorder="1"/>
    <xf numFmtId="0" fontId="12" fillId="2" borderId="0" xfId="0" applyFont="1" applyFill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3" fillId="2" borderId="49" xfId="0" applyFont="1" applyFill="1" applyBorder="1"/>
    <xf numFmtId="0" fontId="3" fillId="2" borderId="49" xfId="0" applyFont="1" applyFill="1" applyBorder="1" applyAlignment="1">
      <alignment horizontal="left" vertical="center" wrapText="1"/>
    </xf>
    <xf numFmtId="0" fontId="18" fillId="2" borderId="49" xfId="0" applyFont="1" applyFill="1" applyBorder="1" applyAlignment="1">
      <alignment horizontal="left" vertical="center"/>
    </xf>
    <xf numFmtId="0" fontId="12" fillId="2" borderId="49" xfId="0" applyFont="1" applyFill="1" applyBorder="1"/>
    <xf numFmtId="0" fontId="12" fillId="2" borderId="49" xfId="0" applyFont="1" applyFill="1" applyBorder="1" applyAlignment="1">
      <alignment horizontal="left" vertical="center" wrapText="1"/>
    </xf>
    <xf numFmtId="0" fontId="12" fillId="2" borderId="49" xfId="0" applyFont="1" applyFill="1" applyBorder="1" applyAlignment="1">
      <alignment horizontal="left" vertic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0" fillId="2" borderId="0" xfId="0" applyFill="1"/>
    <xf numFmtId="0" fontId="19" fillId="2" borderId="0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/>
    </xf>
    <xf numFmtId="49" fontId="0" fillId="2" borderId="0" xfId="0" applyNumberFormat="1" applyFill="1" applyBorder="1" applyAlignment="1">
      <alignment vertical="center"/>
    </xf>
    <xf numFmtId="0" fontId="18" fillId="2" borderId="49" xfId="0" applyFont="1" applyFill="1" applyBorder="1" applyAlignment="1">
      <alignment horizontal="left" vertical="center" wrapText="1"/>
    </xf>
    <xf numFmtId="0" fontId="3" fillId="2" borderId="49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vertical="center"/>
    </xf>
    <xf numFmtId="49" fontId="29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/>
    </xf>
    <xf numFmtId="0" fontId="13" fillId="0" borderId="51" xfId="0" applyFont="1" applyBorder="1" applyAlignment="1">
      <alignment horizontal="center" vertical="center" wrapText="1"/>
    </xf>
    <xf numFmtId="165" fontId="18" fillId="2" borderId="36" xfId="4" applyNumberFormat="1" applyFont="1" applyFill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/>
    </xf>
    <xf numFmtId="165" fontId="18" fillId="2" borderId="52" xfId="4" applyNumberFormat="1" applyFont="1" applyFill="1" applyBorder="1" applyAlignment="1">
      <alignment horizontal="center" vertical="center" wrapText="1"/>
    </xf>
    <xf numFmtId="165" fontId="18" fillId="2" borderId="35" xfId="4" applyNumberFormat="1" applyFont="1" applyFill="1" applyBorder="1" applyAlignment="1">
      <alignment horizontal="center" vertical="center" wrapText="1"/>
    </xf>
    <xf numFmtId="49" fontId="28" fillId="2" borderId="2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2" borderId="37" xfId="0" applyNumberFormat="1" applyFont="1" applyFill="1" applyBorder="1" applyAlignment="1">
      <alignment horizontal="left" vertical="center" wrapText="1"/>
    </xf>
    <xf numFmtId="0" fontId="14" fillId="0" borderId="9" xfId="0" applyFont="1" applyBorder="1"/>
    <xf numFmtId="0" fontId="32" fillId="0" borderId="37" xfId="0" applyFont="1" applyBorder="1" applyAlignment="1">
      <alignment horizontal="left" vertical="center" wrapText="1"/>
    </xf>
    <xf numFmtId="0" fontId="14" fillId="0" borderId="49" xfId="0" applyFont="1" applyBorder="1" applyAlignment="1">
      <alignment wrapText="1"/>
    </xf>
    <xf numFmtId="0" fontId="14" fillId="0" borderId="11" xfId="0" applyFont="1" applyBorder="1"/>
    <xf numFmtId="2" fontId="14" fillId="2" borderId="49" xfId="0" applyNumberFormat="1" applyFont="1" applyFill="1" applyBorder="1" applyAlignment="1">
      <alignment horizontal="center" vertical="center"/>
    </xf>
    <xf numFmtId="0" fontId="14" fillId="2" borderId="49" xfId="0" applyFont="1" applyFill="1" applyBorder="1" applyAlignment="1" applyProtection="1">
      <alignment horizontal="center" vertical="center"/>
      <protection locked="0"/>
    </xf>
    <xf numFmtId="0" fontId="14" fillId="2" borderId="49" xfId="0" applyFont="1" applyFill="1" applyBorder="1" applyAlignment="1">
      <alignment horizontal="center" vertical="center"/>
    </xf>
    <xf numFmtId="2" fontId="32" fillId="2" borderId="49" xfId="0" applyNumberFormat="1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vertical="center"/>
    </xf>
    <xf numFmtId="49" fontId="12" fillId="2" borderId="28" xfId="0" applyNumberFormat="1" applyFont="1" applyFill="1" applyBorder="1" applyAlignment="1">
      <alignment vertical="center"/>
    </xf>
    <xf numFmtId="0" fontId="27" fillId="2" borderId="49" xfId="0" applyFont="1" applyFill="1" applyBorder="1" applyAlignment="1">
      <alignment horizontal="center"/>
    </xf>
    <xf numFmtId="0" fontId="3" fillId="2" borderId="49" xfId="0" applyFont="1" applyFill="1" applyBorder="1" applyAlignment="1"/>
    <xf numFmtId="0" fontId="3" fillId="2" borderId="49" xfId="0" applyFont="1" applyFill="1" applyBorder="1" applyAlignment="1" applyProtection="1">
      <alignment vertical="center"/>
    </xf>
    <xf numFmtId="49" fontId="3" fillId="2" borderId="49" xfId="0" applyNumberFormat="1" applyFont="1" applyFill="1" applyBorder="1" applyAlignment="1">
      <alignment horizontal="center"/>
    </xf>
    <xf numFmtId="2" fontId="12" fillId="2" borderId="49" xfId="0" applyNumberFormat="1" applyFont="1" applyFill="1" applyBorder="1" applyAlignment="1">
      <alignment horizontal="center" vertical="center"/>
    </xf>
    <xf numFmtId="164" fontId="12" fillId="2" borderId="49" xfId="0" applyNumberFormat="1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/>
    </xf>
    <xf numFmtId="0" fontId="31" fillId="2" borderId="49" xfId="0" applyFont="1" applyFill="1" applyBorder="1" applyAlignment="1">
      <alignment horizontal="center" wrapText="1"/>
    </xf>
    <xf numFmtId="0" fontId="4" fillId="0" borderId="40" xfId="0" applyFont="1" applyBorder="1"/>
    <xf numFmtId="0" fontId="10" fillId="0" borderId="55" xfId="0" applyFont="1" applyFill="1" applyBorder="1" applyAlignment="1">
      <alignment horizontal="left" vertical="center" wrapText="1"/>
    </xf>
    <xf numFmtId="0" fontId="10" fillId="0" borderId="56" xfId="0" applyFont="1" applyFill="1" applyBorder="1" applyAlignment="1">
      <alignment horizontal="left" vertical="center" wrapText="1"/>
    </xf>
    <xf numFmtId="3" fontId="6" fillId="0" borderId="56" xfId="0" applyNumberFormat="1" applyFont="1" applyFill="1" applyBorder="1" applyAlignment="1">
      <alignment horizontal="center"/>
    </xf>
    <xf numFmtId="0" fontId="4" fillId="0" borderId="56" xfId="0" applyFont="1" applyBorder="1"/>
    <xf numFmtId="0" fontId="4" fillId="0" borderId="57" xfId="0" applyFont="1" applyBorder="1"/>
    <xf numFmtId="0" fontId="3" fillId="0" borderId="56" xfId="0" applyFont="1" applyBorder="1"/>
    <xf numFmtId="0" fontId="3" fillId="2" borderId="56" xfId="0" applyFont="1" applyFill="1" applyBorder="1" applyAlignment="1">
      <alignment horizontal="center"/>
    </xf>
    <xf numFmtId="0" fontId="11" fillId="0" borderId="49" xfId="0" applyFont="1" applyBorder="1" applyAlignment="1">
      <alignment vertical="center" wrapText="1"/>
    </xf>
    <xf numFmtId="0" fontId="10" fillId="0" borderId="49" xfId="0" applyFont="1" applyFill="1" applyBorder="1" applyAlignment="1">
      <alignment horizontal="center" vertical="center" textRotation="90" wrapText="1"/>
    </xf>
    <xf numFmtId="0" fontId="10" fillId="0" borderId="49" xfId="0" applyFont="1" applyBorder="1" applyAlignment="1">
      <alignment horizontal="center" vertical="center" textRotation="90"/>
    </xf>
    <xf numFmtId="0" fontId="3" fillId="2" borderId="49" xfId="0" applyFont="1" applyFill="1" applyBorder="1" applyAlignment="1">
      <alignment horizontal="center" textRotation="90"/>
    </xf>
    <xf numFmtId="3" fontId="3" fillId="2" borderId="49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2" borderId="3" xfId="0" applyFont="1" applyFill="1" applyBorder="1" applyAlignment="1">
      <alignment horizontal="center"/>
    </xf>
    <xf numFmtId="0" fontId="3" fillId="2" borderId="26" xfId="0" applyFont="1" applyFill="1" applyBorder="1"/>
    <xf numFmtId="3" fontId="3" fillId="2" borderId="16" xfId="0" applyNumberFormat="1" applyFont="1" applyFill="1" applyBorder="1"/>
    <xf numFmtId="0" fontId="3" fillId="2" borderId="16" xfId="0" applyFont="1" applyFill="1" applyBorder="1" applyAlignment="1">
      <alignment horizontal="center"/>
    </xf>
    <xf numFmtId="0" fontId="3" fillId="2" borderId="16" xfId="0" applyFont="1" applyFill="1" applyBorder="1"/>
    <xf numFmtId="3" fontId="3" fillId="2" borderId="0" xfId="0" applyNumberFormat="1" applyFont="1" applyFill="1"/>
    <xf numFmtId="3" fontId="2" fillId="2" borderId="16" xfId="0" applyNumberFormat="1" applyFont="1" applyFill="1" applyBorder="1"/>
    <xf numFmtId="3" fontId="3" fillId="2" borderId="49" xfId="0" applyNumberFormat="1" applyFont="1" applyFill="1" applyBorder="1"/>
    <xf numFmtId="3" fontId="0" fillId="2" borderId="49" xfId="0" applyNumberFormat="1" applyFill="1" applyBorder="1"/>
    <xf numFmtId="49" fontId="6" fillId="2" borderId="49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7" fillId="0" borderId="0" xfId="0" applyFont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0" fontId="7" fillId="0" borderId="41" xfId="0" applyFont="1" applyBorder="1" applyAlignment="1">
      <alignment horizontal="center" wrapText="1"/>
    </xf>
    <xf numFmtId="0" fontId="7" fillId="0" borderId="42" xfId="0" applyFont="1" applyBorder="1" applyAlignment="1">
      <alignment horizontal="center" wrapText="1"/>
    </xf>
    <xf numFmtId="0" fontId="7" fillId="0" borderId="43" xfId="0" applyFont="1" applyBorder="1" applyAlignment="1">
      <alignment horizontal="center" wrapText="1"/>
    </xf>
    <xf numFmtId="49" fontId="18" fillId="2" borderId="53" xfId="4" applyNumberFormat="1" applyFont="1" applyFill="1" applyBorder="1" applyAlignment="1">
      <alignment horizontal="center" vertical="center" wrapText="1"/>
    </xf>
    <xf numFmtId="49" fontId="18" fillId="2" borderId="2" xfId="4" applyNumberFormat="1" applyFont="1" applyFill="1" applyBorder="1" applyAlignment="1">
      <alignment horizontal="center" vertical="center" wrapText="1"/>
    </xf>
    <xf numFmtId="49" fontId="18" fillId="2" borderId="40" xfId="4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19" fillId="2" borderId="0" xfId="0" applyFont="1" applyFill="1" applyBorder="1" applyAlignment="1">
      <alignment horizontal="center" vertical="center" wrapText="1"/>
    </xf>
    <xf numFmtId="49" fontId="18" fillId="2" borderId="49" xfId="4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center" vertical="center" wrapText="1"/>
    </xf>
    <xf numFmtId="49" fontId="12" fillId="2" borderId="49" xfId="0" applyNumberFormat="1" applyFont="1" applyFill="1" applyBorder="1" applyAlignment="1">
      <alignment horizontal="center" vertical="center"/>
    </xf>
    <xf numFmtId="49" fontId="12" fillId="2" borderId="53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40" xfId="0" applyNumberFormat="1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49" fontId="12" fillId="2" borderId="56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12" fillId="4" borderId="49" xfId="3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50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textRotation="90" wrapText="1"/>
    </xf>
    <xf numFmtId="0" fontId="3" fillId="0" borderId="49" xfId="0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right"/>
    </xf>
    <xf numFmtId="0" fontId="4" fillId="0" borderId="4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8" fillId="2" borderId="0" xfId="0" applyFont="1" applyFill="1" applyAlignment="1" applyProtection="1">
      <alignment horizontal="right"/>
      <protection locked="0"/>
    </xf>
    <xf numFmtId="0" fontId="14" fillId="0" borderId="49" xfId="0" applyFont="1" applyBorder="1" applyAlignment="1">
      <alignment horizontal="center" vertical="center" wrapText="1"/>
    </xf>
    <xf numFmtId="0" fontId="3" fillId="0" borderId="49" xfId="0" applyFont="1" applyBorder="1" applyAlignment="1">
      <alignment vertical="center" textRotation="90"/>
    </xf>
    <xf numFmtId="0" fontId="10" fillId="0" borderId="49" xfId="0" applyFont="1" applyBorder="1" applyAlignment="1">
      <alignment horizontal="center"/>
    </xf>
    <xf numFmtId="0" fontId="11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textRotation="90" wrapText="1"/>
    </xf>
    <xf numFmtId="0" fontId="3" fillId="0" borderId="49" xfId="0" applyFont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4" fillId="2" borderId="16" xfId="0" applyFont="1" applyFill="1" applyBorder="1" applyAlignment="1">
      <alignment horizontal="center" vertical="center" wrapText="1"/>
    </xf>
    <xf numFmtId="3" fontId="14" fillId="2" borderId="16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opLeftCell="A37" workbookViewId="0">
      <selection activeCell="A3" sqref="A3:C3"/>
    </sheetView>
  </sheetViews>
  <sheetFormatPr defaultRowHeight="15" x14ac:dyDescent="0.25"/>
  <cols>
    <col min="1" max="1" width="4.85546875" style="2" customWidth="1"/>
    <col min="2" max="2" width="73.85546875" style="2" customWidth="1"/>
    <col min="3" max="3" width="7.28515625" style="2" customWidth="1"/>
    <col min="4" max="16384" width="9.140625" style="2"/>
  </cols>
  <sheetData>
    <row r="1" spans="1:3" x14ac:dyDescent="0.25">
      <c r="C1" s="17" t="s">
        <v>346</v>
      </c>
    </row>
    <row r="2" spans="1:3" ht="15.75" x14ac:dyDescent="0.25">
      <c r="B2" s="183" t="s">
        <v>612</v>
      </c>
      <c r="C2" s="183"/>
    </row>
    <row r="3" spans="1:3" ht="47.25" customHeight="1" x14ac:dyDescent="0.25">
      <c r="A3" s="187" t="s">
        <v>546</v>
      </c>
      <c r="B3" s="187"/>
      <c r="C3" s="187"/>
    </row>
    <row r="4" spans="1:3" ht="20.25" customHeight="1" x14ac:dyDescent="0.25">
      <c r="A4" s="184" t="s">
        <v>140</v>
      </c>
      <c r="B4" s="185"/>
      <c r="C4" s="186"/>
    </row>
    <row r="5" spans="1:3" ht="45" customHeight="1" x14ac:dyDescent="0.25">
      <c r="A5" s="182" t="s">
        <v>349</v>
      </c>
      <c r="B5" s="182"/>
      <c r="C5" s="182"/>
    </row>
    <row r="6" spans="1:3" ht="34.5" customHeight="1" x14ac:dyDescent="0.25">
      <c r="A6" s="18" t="s">
        <v>138</v>
      </c>
      <c r="B6" s="18" t="s">
        <v>135</v>
      </c>
      <c r="C6" s="55" t="s">
        <v>516</v>
      </c>
    </row>
    <row r="7" spans="1:3" x14ac:dyDescent="0.25">
      <c r="A7" s="18" t="s">
        <v>134</v>
      </c>
      <c r="B7" s="18" t="s">
        <v>137</v>
      </c>
      <c r="C7" s="19">
        <v>596</v>
      </c>
    </row>
    <row r="8" spans="1:3" x14ac:dyDescent="0.25">
      <c r="A8" s="18" t="s">
        <v>134</v>
      </c>
      <c r="B8" s="18" t="s">
        <v>489</v>
      </c>
      <c r="C8" s="19">
        <v>670</v>
      </c>
    </row>
    <row r="9" spans="1:3" x14ac:dyDescent="0.25">
      <c r="A9" s="18" t="s">
        <v>134</v>
      </c>
      <c r="B9" s="18" t="s">
        <v>490</v>
      </c>
      <c r="C9" s="19">
        <v>742</v>
      </c>
    </row>
    <row r="10" spans="1:3" x14ac:dyDescent="0.25">
      <c r="A10" s="18" t="s">
        <v>134</v>
      </c>
      <c r="B10" s="18" t="s">
        <v>491</v>
      </c>
      <c r="C10" s="19">
        <v>1043</v>
      </c>
    </row>
    <row r="11" spans="1:3" x14ac:dyDescent="0.25">
      <c r="A11" s="18" t="s">
        <v>134</v>
      </c>
      <c r="B11" s="18" t="s">
        <v>492</v>
      </c>
      <c r="C11" s="19">
        <v>1113</v>
      </c>
    </row>
    <row r="12" spans="1:3" x14ac:dyDescent="0.25">
      <c r="A12" s="18" t="s">
        <v>134</v>
      </c>
      <c r="B12" s="18">
        <v>51</v>
      </c>
      <c r="C12" s="19">
        <v>1417</v>
      </c>
    </row>
    <row r="13" spans="1:3" x14ac:dyDescent="0.25">
      <c r="A13" s="18" t="s">
        <v>134</v>
      </c>
      <c r="B13" s="20" t="s">
        <v>132</v>
      </c>
      <c r="C13" s="54">
        <v>930</v>
      </c>
    </row>
    <row r="14" spans="1:3" x14ac:dyDescent="0.25">
      <c r="A14" s="21"/>
      <c r="C14" s="22"/>
    </row>
    <row r="15" spans="1:3" x14ac:dyDescent="0.25">
      <c r="A15" s="18" t="s">
        <v>139</v>
      </c>
      <c r="B15" s="23" t="s">
        <v>347</v>
      </c>
      <c r="C15" s="19">
        <v>596</v>
      </c>
    </row>
    <row r="16" spans="1:3" x14ac:dyDescent="0.25">
      <c r="A16" s="18" t="s">
        <v>139</v>
      </c>
      <c r="B16" s="23" t="s">
        <v>493</v>
      </c>
      <c r="C16" s="19">
        <v>670</v>
      </c>
    </row>
    <row r="17" spans="1:3" x14ac:dyDescent="0.25">
      <c r="A17" s="18" t="s">
        <v>139</v>
      </c>
      <c r="B17" s="23" t="s">
        <v>494</v>
      </c>
      <c r="C17" s="19">
        <v>742</v>
      </c>
    </row>
    <row r="18" spans="1:3" x14ac:dyDescent="0.25">
      <c r="A18" s="18" t="s">
        <v>139</v>
      </c>
      <c r="B18" s="23" t="s">
        <v>540</v>
      </c>
      <c r="C18" s="19">
        <v>1005</v>
      </c>
    </row>
    <row r="19" spans="1:3" x14ac:dyDescent="0.25">
      <c r="A19" s="18" t="s">
        <v>139</v>
      </c>
      <c r="B19" s="14" t="s">
        <v>495</v>
      </c>
      <c r="C19" s="24">
        <v>1110</v>
      </c>
    </row>
    <row r="20" spans="1:3" x14ac:dyDescent="0.25">
      <c r="A20" s="18" t="s">
        <v>139</v>
      </c>
      <c r="B20" s="14" t="s">
        <v>348</v>
      </c>
      <c r="C20" s="24">
        <v>1371</v>
      </c>
    </row>
    <row r="21" spans="1:3" x14ac:dyDescent="0.25">
      <c r="A21" s="18" t="s">
        <v>139</v>
      </c>
      <c r="B21" s="14" t="s">
        <v>496</v>
      </c>
      <c r="C21" s="24">
        <v>1447</v>
      </c>
    </row>
    <row r="22" spans="1:3" x14ac:dyDescent="0.25">
      <c r="A22" s="18" t="s">
        <v>139</v>
      </c>
      <c r="B22" s="14">
        <v>60</v>
      </c>
      <c r="C22" s="24">
        <v>1517</v>
      </c>
    </row>
    <row r="23" spans="1:3" x14ac:dyDescent="0.25">
      <c r="A23" s="18" t="s">
        <v>139</v>
      </c>
      <c r="B23" s="20" t="s">
        <v>132</v>
      </c>
      <c r="C23" s="54">
        <v>1057</v>
      </c>
    </row>
    <row r="24" spans="1:3" ht="33" customHeight="1" x14ac:dyDescent="0.25">
      <c r="A24" s="192" t="s">
        <v>544</v>
      </c>
      <c r="B24" s="193"/>
      <c r="C24" s="194"/>
    </row>
    <row r="25" spans="1:3" ht="17.25" customHeight="1" x14ac:dyDescent="0.25">
      <c r="A25" s="76" t="s">
        <v>134</v>
      </c>
      <c r="B25" s="188" t="s">
        <v>542</v>
      </c>
      <c r="C25" s="189">
        <v>628.22</v>
      </c>
    </row>
    <row r="26" spans="1:3" ht="16.5" customHeight="1" x14ac:dyDescent="0.25">
      <c r="A26" s="76" t="s">
        <v>139</v>
      </c>
      <c r="B26" s="188"/>
      <c r="C26" s="190"/>
    </row>
    <row r="27" spans="1:3" ht="16.5" customHeight="1" x14ac:dyDescent="0.25">
      <c r="A27" s="76" t="s">
        <v>139</v>
      </c>
      <c r="B27" s="76" t="s">
        <v>543</v>
      </c>
      <c r="C27" s="191"/>
    </row>
    <row r="29" spans="1:3" ht="30" customHeight="1" x14ac:dyDescent="0.25">
      <c r="A29" s="177" t="s">
        <v>509</v>
      </c>
      <c r="B29" s="177"/>
      <c r="C29" s="177"/>
    </row>
    <row r="30" spans="1:3" ht="27.75" customHeight="1" x14ac:dyDescent="0.25">
      <c r="A30" s="53" t="s">
        <v>510</v>
      </c>
      <c r="B30" s="57" t="s">
        <v>511</v>
      </c>
      <c r="C30" s="53" t="s">
        <v>516</v>
      </c>
    </row>
    <row r="31" spans="1:3" s="56" customFormat="1" ht="40.5" customHeight="1" x14ac:dyDescent="0.2">
      <c r="A31" s="53" t="s">
        <v>512</v>
      </c>
      <c r="B31" s="59" t="s">
        <v>513</v>
      </c>
      <c r="C31" s="63">
        <v>43.22</v>
      </c>
    </row>
    <row r="32" spans="1:3" s="56" customFormat="1" ht="25.5" customHeight="1" x14ac:dyDescent="0.2">
      <c r="A32" s="53" t="s">
        <v>527</v>
      </c>
      <c r="B32" s="59" t="s">
        <v>514</v>
      </c>
      <c r="C32" s="63">
        <v>39.96</v>
      </c>
    </row>
    <row r="33" spans="1:3" s="56" customFormat="1" ht="14.25" customHeight="1" x14ac:dyDescent="0.2">
      <c r="A33" s="53" t="s">
        <v>528</v>
      </c>
      <c r="B33" s="58" t="s">
        <v>515</v>
      </c>
      <c r="C33" s="63">
        <v>27.97</v>
      </c>
    </row>
    <row r="34" spans="1:3" s="56" customFormat="1" ht="24.75" customHeight="1" x14ac:dyDescent="0.2">
      <c r="A34" s="53" t="s">
        <v>529</v>
      </c>
      <c r="B34" s="58" t="s">
        <v>520</v>
      </c>
      <c r="C34" s="63">
        <v>37.619999999999997</v>
      </c>
    </row>
    <row r="35" spans="1:3" s="56" customFormat="1" ht="24" customHeight="1" x14ac:dyDescent="0.2">
      <c r="A35" s="53" t="s">
        <v>530</v>
      </c>
      <c r="B35" s="58" t="s">
        <v>521</v>
      </c>
      <c r="C35" s="63">
        <v>25.63</v>
      </c>
    </row>
    <row r="36" spans="1:3" s="56" customFormat="1" ht="51" customHeight="1" x14ac:dyDescent="0.2">
      <c r="A36" s="53" t="s">
        <v>531</v>
      </c>
      <c r="B36" s="58" t="s">
        <v>522</v>
      </c>
      <c r="C36" s="63">
        <v>34.380000000000003</v>
      </c>
    </row>
    <row r="37" spans="1:3" s="56" customFormat="1" ht="23.25" customHeight="1" x14ac:dyDescent="0.2">
      <c r="A37" s="53" t="s">
        <v>532</v>
      </c>
      <c r="B37" s="58" t="s">
        <v>518</v>
      </c>
      <c r="C37" s="63">
        <v>76</v>
      </c>
    </row>
    <row r="38" spans="1:3" s="56" customFormat="1" ht="24.75" customHeight="1" x14ac:dyDescent="0.2">
      <c r="A38" s="53" t="s">
        <v>533</v>
      </c>
      <c r="B38" s="58" t="s">
        <v>523</v>
      </c>
      <c r="C38" s="63">
        <v>409</v>
      </c>
    </row>
    <row r="39" spans="1:3" s="56" customFormat="1" ht="15.75" customHeight="1" x14ac:dyDescent="0.2">
      <c r="A39" s="53" t="s">
        <v>534</v>
      </c>
      <c r="B39" s="58" t="s">
        <v>517</v>
      </c>
      <c r="C39" s="63">
        <v>125</v>
      </c>
    </row>
    <row r="40" spans="1:3" s="3" customFormat="1" ht="24.75" customHeight="1" x14ac:dyDescent="0.2">
      <c r="A40" s="53" t="s">
        <v>535</v>
      </c>
      <c r="B40" s="60" t="s">
        <v>519</v>
      </c>
      <c r="C40" s="63">
        <v>366</v>
      </c>
    </row>
    <row r="41" spans="1:3" ht="27" customHeight="1" x14ac:dyDescent="0.25">
      <c r="A41" s="53" t="s">
        <v>536</v>
      </c>
      <c r="B41" s="60" t="s">
        <v>524</v>
      </c>
      <c r="C41" s="63">
        <v>366</v>
      </c>
    </row>
    <row r="42" spans="1:3" ht="21" customHeight="1" x14ac:dyDescent="0.25">
      <c r="A42" s="53" t="s">
        <v>537</v>
      </c>
      <c r="B42" s="61" t="s">
        <v>525</v>
      </c>
      <c r="C42" s="63">
        <v>170.87</v>
      </c>
    </row>
    <row r="43" spans="1:3" ht="21" customHeight="1" x14ac:dyDescent="0.25">
      <c r="A43" s="53" t="s">
        <v>538</v>
      </c>
      <c r="B43" s="61" t="s">
        <v>526</v>
      </c>
      <c r="C43" s="63">
        <v>70</v>
      </c>
    </row>
    <row r="44" spans="1:3" ht="66.75" customHeight="1" x14ac:dyDescent="0.25">
      <c r="A44" s="53" t="s">
        <v>539</v>
      </c>
      <c r="B44" s="61" t="s">
        <v>541</v>
      </c>
      <c r="C44" s="63">
        <v>262.22000000000003</v>
      </c>
    </row>
    <row r="45" spans="1:3" ht="21" customHeight="1" x14ac:dyDescent="0.25">
      <c r="A45" s="52"/>
      <c r="B45" s="52"/>
      <c r="C45" s="52"/>
    </row>
    <row r="46" spans="1:3" x14ac:dyDescent="0.25">
      <c r="A46" s="178" t="s">
        <v>232</v>
      </c>
      <c r="B46" s="178"/>
      <c r="C46" s="178"/>
    </row>
    <row r="47" spans="1:3" ht="51" customHeight="1" x14ac:dyDescent="0.25">
      <c r="A47" s="179" t="s">
        <v>350</v>
      </c>
      <c r="B47" s="180"/>
      <c r="C47" s="181"/>
    </row>
    <row r="48" spans="1:3" ht="32.25" customHeight="1" x14ac:dyDescent="0.25">
      <c r="A48" s="18" t="s">
        <v>138</v>
      </c>
      <c r="B48" s="18" t="s">
        <v>135</v>
      </c>
      <c r="C48" s="64" t="s">
        <v>136</v>
      </c>
    </row>
    <row r="49" spans="1:3" x14ac:dyDescent="0.25">
      <c r="A49" s="18" t="s">
        <v>233</v>
      </c>
      <c r="B49" s="18" t="s">
        <v>234</v>
      </c>
      <c r="C49" s="62">
        <v>3906</v>
      </c>
    </row>
    <row r="50" spans="1:3" x14ac:dyDescent="0.25">
      <c r="A50" s="80"/>
      <c r="B50" s="80"/>
      <c r="C50" s="81"/>
    </row>
    <row r="51" spans="1:3" ht="30.75" customHeight="1" x14ac:dyDescent="0.25">
      <c r="A51" s="177" t="s">
        <v>547</v>
      </c>
      <c r="B51" s="177"/>
      <c r="C51" s="177"/>
    </row>
    <row r="52" spans="1:3" ht="25.5" x14ac:dyDescent="0.25">
      <c r="A52" s="78" t="s">
        <v>138</v>
      </c>
      <c r="B52" s="78" t="s">
        <v>135</v>
      </c>
      <c r="C52" s="79" t="s">
        <v>516</v>
      </c>
    </row>
    <row r="53" spans="1:3" x14ac:dyDescent="0.25">
      <c r="A53" s="78" t="s">
        <v>233</v>
      </c>
      <c r="B53" s="78" t="s">
        <v>548</v>
      </c>
      <c r="C53" s="82">
        <v>387.5</v>
      </c>
    </row>
    <row r="54" spans="1:3" x14ac:dyDescent="0.25">
      <c r="A54" s="78" t="s">
        <v>233</v>
      </c>
      <c r="B54" s="78" t="s">
        <v>549</v>
      </c>
      <c r="C54" s="82">
        <v>4494.3999999999996</v>
      </c>
    </row>
    <row r="55" spans="1:3" x14ac:dyDescent="0.25">
      <c r="A55" s="78" t="s">
        <v>233</v>
      </c>
      <c r="B55" s="78" t="s">
        <v>550</v>
      </c>
      <c r="C55" s="82">
        <v>734.2</v>
      </c>
    </row>
    <row r="56" spans="1:3" x14ac:dyDescent="0.25">
      <c r="A56" s="78" t="s">
        <v>233</v>
      </c>
      <c r="B56" s="78" t="s">
        <v>551</v>
      </c>
      <c r="C56" s="82">
        <v>625</v>
      </c>
    </row>
    <row r="57" spans="1:3" x14ac:dyDescent="0.25">
      <c r="A57" s="78" t="s">
        <v>233</v>
      </c>
      <c r="B57" s="78" t="s">
        <v>552</v>
      </c>
      <c r="C57" s="82">
        <v>312.5</v>
      </c>
    </row>
    <row r="58" spans="1:3" x14ac:dyDescent="0.25">
      <c r="A58" s="78" t="s">
        <v>233</v>
      </c>
      <c r="B58" s="78" t="s">
        <v>553</v>
      </c>
      <c r="C58" s="82">
        <v>2060.1999999999998</v>
      </c>
    </row>
    <row r="59" spans="1:3" x14ac:dyDescent="0.25">
      <c r="A59" s="78" t="s">
        <v>233</v>
      </c>
      <c r="B59" s="78" t="s">
        <v>554</v>
      </c>
      <c r="C59" s="82">
        <v>735</v>
      </c>
    </row>
    <row r="60" spans="1:3" x14ac:dyDescent="0.25">
      <c r="A60" s="78" t="s">
        <v>233</v>
      </c>
      <c r="B60" s="78" t="s">
        <v>555</v>
      </c>
      <c r="C60" s="82">
        <v>2406.6999999999998</v>
      </c>
    </row>
    <row r="61" spans="1:3" x14ac:dyDescent="0.25">
      <c r="A61" s="78" t="s">
        <v>233</v>
      </c>
      <c r="B61" s="78" t="s">
        <v>556</v>
      </c>
      <c r="C61" s="82">
        <v>422.5</v>
      </c>
    </row>
    <row r="62" spans="1:3" x14ac:dyDescent="0.25">
      <c r="A62" s="78" t="s">
        <v>233</v>
      </c>
      <c r="B62" s="78" t="s">
        <v>557</v>
      </c>
      <c r="C62" s="82">
        <v>5197.3</v>
      </c>
    </row>
    <row r="63" spans="1:3" x14ac:dyDescent="0.25">
      <c r="A63" s="78" t="s">
        <v>233</v>
      </c>
      <c r="B63" s="78" t="s">
        <v>558</v>
      </c>
      <c r="C63" s="82">
        <v>1781.7</v>
      </c>
    </row>
    <row r="64" spans="1:3" x14ac:dyDescent="0.25">
      <c r="A64" s="78" t="s">
        <v>233</v>
      </c>
      <c r="B64" s="78" t="s">
        <v>559</v>
      </c>
      <c r="C64" s="82">
        <v>2094.1999999999998</v>
      </c>
    </row>
    <row r="65" spans="1:3" x14ac:dyDescent="0.25">
      <c r="A65" s="78" t="s">
        <v>233</v>
      </c>
      <c r="B65" s="78" t="s">
        <v>560</v>
      </c>
      <c r="C65" s="82">
        <v>1047.5</v>
      </c>
    </row>
    <row r="66" spans="1:3" x14ac:dyDescent="0.25">
      <c r="A66" s="78" t="s">
        <v>233</v>
      </c>
      <c r="B66" s="78" t="s">
        <v>561</v>
      </c>
      <c r="C66" s="82">
        <v>4987.3999999999996</v>
      </c>
    </row>
    <row r="67" spans="1:3" x14ac:dyDescent="0.25">
      <c r="A67" s="78" t="s">
        <v>233</v>
      </c>
      <c r="B67" s="78" t="s">
        <v>562</v>
      </c>
      <c r="C67" s="82">
        <v>3344.2</v>
      </c>
    </row>
    <row r="68" spans="1:3" x14ac:dyDescent="0.25">
      <c r="A68" s="78" t="s">
        <v>233</v>
      </c>
      <c r="B68" s="78" t="s">
        <v>563</v>
      </c>
      <c r="C68" s="82">
        <v>3420.2</v>
      </c>
    </row>
  </sheetData>
  <mergeCells count="11">
    <mergeCell ref="A51:C51"/>
    <mergeCell ref="A46:C46"/>
    <mergeCell ref="A47:C47"/>
    <mergeCell ref="A5:C5"/>
    <mergeCell ref="B2:C2"/>
    <mergeCell ref="A4:C4"/>
    <mergeCell ref="A3:C3"/>
    <mergeCell ref="A29:C29"/>
    <mergeCell ref="B25:B26"/>
    <mergeCell ref="C25:C27"/>
    <mergeCell ref="A24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A3" sqref="A3:D3"/>
    </sheetView>
  </sheetViews>
  <sheetFormatPr defaultRowHeight="15" x14ac:dyDescent="0.25"/>
  <cols>
    <col min="1" max="1" width="9.140625" style="123"/>
    <col min="2" max="2" width="22.7109375" style="111" customWidth="1"/>
    <col min="3" max="3" width="39.140625" style="123" customWidth="1"/>
    <col min="4" max="4" width="13.42578125" style="130" customWidth="1"/>
    <col min="5" max="5" width="13.42578125" style="113" customWidth="1"/>
    <col min="6" max="250" width="9.140625" style="113"/>
    <col min="251" max="251" width="75.42578125" style="113" customWidth="1"/>
    <col min="252" max="252" width="18.85546875" style="113" customWidth="1"/>
    <col min="253" max="506" width="9.140625" style="113"/>
    <col min="507" max="507" width="75.42578125" style="113" customWidth="1"/>
    <col min="508" max="508" width="18.85546875" style="113" customWidth="1"/>
    <col min="509" max="762" width="9.140625" style="113"/>
    <col min="763" max="763" width="75.42578125" style="113" customWidth="1"/>
    <col min="764" max="764" width="18.85546875" style="113" customWidth="1"/>
    <col min="765" max="1018" width="9.140625" style="113"/>
    <col min="1019" max="1019" width="75.42578125" style="113" customWidth="1"/>
    <col min="1020" max="1020" width="18.85546875" style="113" customWidth="1"/>
    <col min="1021" max="1274" width="9.140625" style="113"/>
    <col min="1275" max="1275" width="75.42578125" style="113" customWidth="1"/>
    <col min="1276" max="1276" width="18.85546875" style="113" customWidth="1"/>
    <col min="1277" max="1530" width="9.140625" style="113"/>
    <col min="1531" max="1531" width="75.42578125" style="113" customWidth="1"/>
    <col min="1532" max="1532" width="18.85546875" style="113" customWidth="1"/>
    <col min="1533" max="1786" width="9.140625" style="113"/>
    <col min="1787" max="1787" width="75.42578125" style="113" customWidth="1"/>
    <col min="1788" max="1788" width="18.85546875" style="113" customWidth="1"/>
    <col min="1789" max="2042" width="9.140625" style="113"/>
    <col min="2043" max="2043" width="75.42578125" style="113" customWidth="1"/>
    <col min="2044" max="2044" width="18.85546875" style="113" customWidth="1"/>
    <col min="2045" max="2298" width="9.140625" style="113"/>
    <col min="2299" max="2299" width="75.42578125" style="113" customWidth="1"/>
    <col min="2300" max="2300" width="18.85546875" style="113" customWidth="1"/>
    <col min="2301" max="2554" width="9.140625" style="113"/>
    <col min="2555" max="2555" width="75.42578125" style="113" customWidth="1"/>
    <col min="2556" max="2556" width="18.85546875" style="113" customWidth="1"/>
    <col min="2557" max="2810" width="9.140625" style="113"/>
    <col min="2811" max="2811" width="75.42578125" style="113" customWidth="1"/>
    <col min="2812" max="2812" width="18.85546875" style="113" customWidth="1"/>
    <col min="2813" max="3066" width="9.140625" style="113"/>
    <col min="3067" max="3067" width="75.42578125" style="113" customWidth="1"/>
    <col min="3068" max="3068" width="18.85546875" style="113" customWidth="1"/>
    <col min="3069" max="3322" width="9.140625" style="113"/>
    <col min="3323" max="3323" width="75.42578125" style="113" customWidth="1"/>
    <col min="3324" max="3324" width="18.85546875" style="113" customWidth="1"/>
    <col min="3325" max="3578" width="9.140625" style="113"/>
    <col min="3579" max="3579" width="75.42578125" style="113" customWidth="1"/>
    <col min="3580" max="3580" width="18.85546875" style="113" customWidth="1"/>
    <col min="3581" max="3834" width="9.140625" style="113"/>
    <col min="3835" max="3835" width="75.42578125" style="113" customWidth="1"/>
    <col min="3836" max="3836" width="18.85546875" style="113" customWidth="1"/>
    <col min="3837" max="4090" width="9.140625" style="113"/>
    <col min="4091" max="4091" width="75.42578125" style="113" customWidth="1"/>
    <col min="4092" max="4092" width="18.85546875" style="113" customWidth="1"/>
    <col min="4093" max="4346" width="9.140625" style="113"/>
    <col min="4347" max="4347" width="75.42578125" style="113" customWidth="1"/>
    <col min="4348" max="4348" width="18.85546875" style="113" customWidth="1"/>
    <col min="4349" max="4602" width="9.140625" style="113"/>
    <col min="4603" max="4603" width="75.42578125" style="113" customWidth="1"/>
    <col min="4604" max="4604" width="18.85546875" style="113" customWidth="1"/>
    <col min="4605" max="4858" width="9.140625" style="113"/>
    <col min="4859" max="4859" width="75.42578125" style="113" customWidth="1"/>
    <col min="4860" max="4860" width="18.85546875" style="113" customWidth="1"/>
    <col min="4861" max="5114" width="9.140625" style="113"/>
    <col min="5115" max="5115" width="75.42578125" style="113" customWidth="1"/>
    <col min="5116" max="5116" width="18.85546875" style="113" customWidth="1"/>
    <col min="5117" max="5370" width="9.140625" style="113"/>
    <col min="5371" max="5371" width="75.42578125" style="113" customWidth="1"/>
    <col min="5372" max="5372" width="18.85546875" style="113" customWidth="1"/>
    <col min="5373" max="5626" width="9.140625" style="113"/>
    <col min="5627" max="5627" width="75.42578125" style="113" customWidth="1"/>
    <col min="5628" max="5628" width="18.85546875" style="113" customWidth="1"/>
    <col min="5629" max="5882" width="9.140625" style="113"/>
    <col min="5883" max="5883" width="75.42578125" style="113" customWidth="1"/>
    <col min="5884" max="5884" width="18.85546875" style="113" customWidth="1"/>
    <col min="5885" max="6138" width="9.140625" style="113"/>
    <col min="6139" max="6139" width="75.42578125" style="113" customWidth="1"/>
    <col min="6140" max="6140" width="18.85546875" style="113" customWidth="1"/>
    <col min="6141" max="6394" width="9.140625" style="113"/>
    <col min="6395" max="6395" width="75.42578125" style="113" customWidth="1"/>
    <col min="6396" max="6396" width="18.85546875" style="113" customWidth="1"/>
    <col min="6397" max="6650" width="9.140625" style="113"/>
    <col min="6651" max="6651" width="75.42578125" style="113" customWidth="1"/>
    <col min="6652" max="6652" width="18.85546875" style="113" customWidth="1"/>
    <col min="6653" max="6906" width="9.140625" style="113"/>
    <col min="6907" max="6907" width="75.42578125" style="113" customWidth="1"/>
    <col min="6908" max="6908" width="18.85546875" style="113" customWidth="1"/>
    <col min="6909" max="7162" width="9.140625" style="113"/>
    <col min="7163" max="7163" width="75.42578125" style="113" customWidth="1"/>
    <col min="7164" max="7164" width="18.85546875" style="113" customWidth="1"/>
    <col min="7165" max="7418" width="9.140625" style="113"/>
    <col min="7419" max="7419" width="75.42578125" style="113" customWidth="1"/>
    <col min="7420" max="7420" width="18.85546875" style="113" customWidth="1"/>
    <col min="7421" max="7674" width="9.140625" style="113"/>
    <col min="7675" max="7675" width="75.42578125" style="113" customWidth="1"/>
    <col min="7676" max="7676" width="18.85546875" style="113" customWidth="1"/>
    <col min="7677" max="7930" width="9.140625" style="113"/>
    <col min="7931" max="7931" width="75.42578125" style="113" customWidth="1"/>
    <col min="7932" max="7932" width="18.85546875" style="113" customWidth="1"/>
    <col min="7933" max="8186" width="9.140625" style="113"/>
    <col min="8187" max="8187" width="75.42578125" style="113" customWidth="1"/>
    <col min="8188" max="8188" width="18.85546875" style="113" customWidth="1"/>
    <col min="8189" max="8442" width="9.140625" style="113"/>
    <col min="8443" max="8443" width="75.42578125" style="113" customWidth="1"/>
    <col min="8444" max="8444" width="18.85546875" style="113" customWidth="1"/>
    <col min="8445" max="8698" width="9.140625" style="113"/>
    <col min="8699" max="8699" width="75.42578125" style="113" customWidth="1"/>
    <col min="8700" max="8700" width="18.85546875" style="113" customWidth="1"/>
    <col min="8701" max="8954" width="9.140625" style="113"/>
    <col min="8955" max="8955" width="75.42578125" style="113" customWidth="1"/>
    <col min="8956" max="8956" width="18.85546875" style="113" customWidth="1"/>
    <col min="8957" max="9210" width="9.140625" style="113"/>
    <col min="9211" max="9211" width="75.42578125" style="113" customWidth="1"/>
    <col min="9212" max="9212" width="18.85546875" style="113" customWidth="1"/>
    <col min="9213" max="9466" width="9.140625" style="113"/>
    <col min="9467" max="9467" width="75.42578125" style="113" customWidth="1"/>
    <col min="9468" max="9468" width="18.85546875" style="113" customWidth="1"/>
    <col min="9469" max="9722" width="9.140625" style="113"/>
    <col min="9723" max="9723" width="75.42578125" style="113" customWidth="1"/>
    <col min="9724" max="9724" width="18.85546875" style="113" customWidth="1"/>
    <col min="9725" max="9978" width="9.140625" style="113"/>
    <col min="9979" max="9979" width="75.42578125" style="113" customWidth="1"/>
    <col min="9980" max="9980" width="18.85546875" style="113" customWidth="1"/>
    <col min="9981" max="10234" width="9.140625" style="113"/>
    <col min="10235" max="10235" width="75.42578125" style="113" customWidth="1"/>
    <col min="10236" max="10236" width="18.85546875" style="113" customWidth="1"/>
    <col min="10237" max="10490" width="9.140625" style="113"/>
    <col min="10491" max="10491" width="75.42578125" style="113" customWidth="1"/>
    <col min="10492" max="10492" width="18.85546875" style="113" customWidth="1"/>
    <col min="10493" max="10746" width="9.140625" style="113"/>
    <col min="10747" max="10747" width="75.42578125" style="113" customWidth="1"/>
    <col min="10748" max="10748" width="18.85546875" style="113" customWidth="1"/>
    <col min="10749" max="11002" width="9.140625" style="113"/>
    <col min="11003" max="11003" width="75.42578125" style="113" customWidth="1"/>
    <col min="11004" max="11004" width="18.85546875" style="113" customWidth="1"/>
    <col min="11005" max="11258" width="9.140625" style="113"/>
    <col min="11259" max="11259" width="75.42578125" style="113" customWidth="1"/>
    <col min="11260" max="11260" width="18.85546875" style="113" customWidth="1"/>
    <col min="11261" max="11514" width="9.140625" style="113"/>
    <col min="11515" max="11515" width="75.42578125" style="113" customWidth="1"/>
    <col min="11516" max="11516" width="18.85546875" style="113" customWidth="1"/>
    <col min="11517" max="11770" width="9.140625" style="113"/>
    <col min="11771" max="11771" width="75.42578125" style="113" customWidth="1"/>
    <col min="11772" max="11772" width="18.85546875" style="113" customWidth="1"/>
    <col min="11773" max="12026" width="9.140625" style="113"/>
    <col min="12027" max="12027" width="75.42578125" style="113" customWidth="1"/>
    <col min="12028" max="12028" width="18.85546875" style="113" customWidth="1"/>
    <col min="12029" max="12282" width="9.140625" style="113"/>
    <col min="12283" max="12283" width="75.42578125" style="113" customWidth="1"/>
    <col min="12284" max="12284" width="18.85546875" style="113" customWidth="1"/>
    <col min="12285" max="12538" width="9.140625" style="113"/>
    <col min="12539" max="12539" width="75.42578125" style="113" customWidth="1"/>
    <col min="12540" max="12540" width="18.85546875" style="113" customWidth="1"/>
    <col min="12541" max="12794" width="9.140625" style="113"/>
    <col min="12795" max="12795" width="75.42578125" style="113" customWidth="1"/>
    <col min="12796" max="12796" width="18.85546875" style="113" customWidth="1"/>
    <col min="12797" max="13050" width="9.140625" style="113"/>
    <col min="13051" max="13051" width="75.42578125" style="113" customWidth="1"/>
    <col min="13052" max="13052" width="18.85546875" style="113" customWidth="1"/>
    <col min="13053" max="13306" width="9.140625" style="113"/>
    <col min="13307" max="13307" width="75.42578125" style="113" customWidth="1"/>
    <col min="13308" max="13308" width="18.85546875" style="113" customWidth="1"/>
    <col min="13309" max="13562" width="9.140625" style="113"/>
    <col min="13563" max="13563" width="75.42578125" style="113" customWidth="1"/>
    <col min="13564" max="13564" width="18.85546875" style="113" customWidth="1"/>
    <col min="13565" max="13818" width="9.140625" style="113"/>
    <col min="13819" max="13819" width="75.42578125" style="113" customWidth="1"/>
    <col min="13820" max="13820" width="18.85546875" style="113" customWidth="1"/>
    <col min="13821" max="14074" width="9.140625" style="113"/>
    <col min="14075" max="14075" width="75.42578125" style="113" customWidth="1"/>
    <col min="14076" max="14076" width="18.85546875" style="113" customWidth="1"/>
    <col min="14077" max="14330" width="9.140625" style="113"/>
    <col min="14331" max="14331" width="75.42578125" style="113" customWidth="1"/>
    <col min="14332" max="14332" width="18.85546875" style="113" customWidth="1"/>
    <col min="14333" max="14586" width="9.140625" style="113"/>
    <col min="14587" max="14587" width="75.42578125" style="113" customWidth="1"/>
    <col min="14588" max="14588" width="18.85546875" style="113" customWidth="1"/>
    <col min="14589" max="14842" width="9.140625" style="113"/>
    <col min="14843" max="14843" width="75.42578125" style="113" customWidth="1"/>
    <col min="14844" max="14844" width="18.85546875" style="113" customWidth="1"/>
    <col min="14845" max="15098" width="9.140625" style="113"/>
    <col min="15099" max="15099" width="75.42578125" style="113" customWidth="1"/>
    <col min="15100" max="15100" width="18.85546875" style="113" customWidth="1"/>
    <col min="15101" max="15354" width="9.140625" style="113"/>
    <col min="15355" max="15355" width="75.42578125" style="113" customWidth="1"/>
    <col min="15356" max="15356" width="18.85546875" style="113" customWidth="1"/>
    <col min="15357" max="15610" width="9.140625" style="113"/>
    <col min="15611" max="15611" width="75.42578125" style="113" customWidth="1"/>
    <col min="15612" max="15612" width="18.85546875" style="113" customWidth="1"/>
    <col min="15613" max="15866" width="9.140625" style="113"/>
    <col min="15867" max="15867" width="75.42578125" style="113" customWidth="1"/>
    <col min="15868" max="15868" width="18.85546875" style="113" customWidth="1"/>
    <col min="15869" max="16122" width="9.140625" style="113"/>
    <col min="16123" max="16123" width="75.42578125" style="113" customWidth="1"/>
    <col min="16124" max="16124" width="18.85546875" style="113" customWidth="1"/>
    <col min="16125" max="16384" width="9.140625" style="113"/>
  </cols>
  <sheetData>
    <row r="1" spans="1:5" ht="15.75" x14ac:dyDescent="0.25">
      <c r="A1" s="198" t="s">
        <v>351</v>
      </c>
      <c r="B1" s="198"/>
      <c r="C1" s="198"/>
      <c r="D1" s="198"/>
      <c r="E1" s="112"/>
    </row>
    <row r="2" spans="1:5" ht="15.75" x14ac:dyDescent="0.25">
      <c r="A2" s="198" t="s">
        <v>612</v>
      </c>
      <c r="B2" s="198"/>
      <c r="C2" s="198"/>
      <c r="D2" s="198"/>
      <c r="E2" s="112"/>
    </row>
    <row r="3" spans="1:5" ht="86.25" customHeight="1" thickBot="1" x14ac:dyDescent="0.3">
      <c r="A3" s="199" t="s">
        <v>507</v>
      </c>
      <c r="B3" s="199"/>
      <c r="C3" s="199"/>
      <c r="D3" s="199"/>
      <c r="E3" s="114"/>
    </row>
    <row r="4" spans="1:5" ht="48.75" customHeight="1" thickBot="1" x14ac:dyDescent="0.3">
      <c r="A4" s="68" t="s">
        <v>497</v>
      </c>
      <c r="B4" s="115" t="s">
        <v>0</v>
      </c>
      <c r="C4" s="69" t="s">
        <v>1</v>
      </c>
      <c r="D4" s="129" t="s">
        <v>352</v>
      </c>
      <c r="E4" s="116"/>
    </row>
    <row r="5" spans="1:5" ht="17.25" customHeight="1" x14ac:dyDescent="0.25">
      <c r="A5" s="117">
        <v>2020101</v>
      </c>
      <c r="B5" s="73" t="s">
        <v>24</v>
      </c>
      <c r="C5" s="74" t="s">
        <v>155</v>
      </c>
      <c r="D5" s="200" t="s">
        <v>5</v>
      </c>
      <c r="E5" s="118"/>
    </row>
    <row r="6" spans="1:5" ht="17.25" customHeight="1" x14ac:dyDescent="0.25">
      <c r="A6" s="117">
        <v>2300101</v>
      </c>
      <c r="B6" s="119" t="s">
        <v>82</v>
      </c>
      <c r="C6" s="107" t="s">
        <v>155</v>
      </c>
      <c r="D6" s="200"/>
      <c r="E6" s="118"/>
    </row>
    <row r="7" spans="1:5" ht="15" customHeight="1" x14ac:dyDescent="0.25">
      <c r="A7" s="117">
        <v>2410101</v>
      </c>
      <c r="B7" s="119" t="s">
        <v>66</v>
      </c>
      <c r="C7" s="107" t="s">
        <v>155</v>
      </c>
      <c r="D7" s="200"/>
      <c r="E7" s="118"/>
    </row>
    <row r="8" spans="1:5" ht="15" customHeight="1" x14ac:dyDescent="0.25">
      <c r="A8" s="117">
        <v>2510101</v>
      </c>
      <c r="B8" s="119" t="s">
        <v>40</v>
      </c>
      <c r="C8" s="107" t="s">
        <v>155</v>
      </c>
      <c r="D8" s="200"/>
      <c r="E8" s="118"/>
    </row>
    <row r="9" spans="1:5" ht="15" customHeight="1" x14ac:dyDescent="0.25">
      <c r="A9" s="117">
        <v>4010301</v>
      </c>
      <c r="B9" s="119" t="s">
        <v>239</v>
      </c>
      <c r="C9" s="107" t="s">
        <v>439</v>
      </c>
      <c r="D9" s="200"/>
      <c r="E9" s="118"/>
    </row>
    <row r="10" spans="1:5" ht="15" customHeight="1" x14ac:dyDescent="0.25">
      <c r="A10" s="117">
        <v>4010401</v>
      </c>
      <c r="B10" s="119" t="s">
        <v>239</v>
      </c>
      <c r="C10" s="107" t="s">
        <v>438</v>
      </c>
      <c r="D10" s="200"/>
      <c r="E10" s="118"/>
    </row>
    <row r="11" spans="1:5" ht="15" customHeight="1" x14ac:dyDescent="0.25">
      <c r="A11" s="117">
        <v>4010501</v>
      </c>
      <c r="B11" s="119" t="s">
        <v>239</v>
      </c>
      <c r="C11" s="107" t="s">
        <v>363</v>
      </c>
      <c r="D11" s="200"/>
      <c r="E11" s="118"/>
    </row>
    <row r="12" spans="1:5" ht="15" customHeight="1" x14ac:dyDescent="0.25">
      <c r="A12" s="117">
        <v>4010601</v>
      </c>
      <c r="B12" s="119" t="s">
        <v>239</v>
      </c>
      <c r="C12" s="107" t="s">
        <v>359</v>
      </c>
      <c r="D12" s="200"/>
      <c r="E12" s="118"/>
    </row>
    <row r="13" spans="1:5" ht="15" customHeight="1" x14ac:dyDescent="0.25">
      <c r="A13" s="117">
        <v>4010701</v>
      </c>
      <c r="B13" s="119" t="s">
        <v>239</v>
      </c>
      <c r="C13" s="107" t="s">
        <v>374</v>
      </c>
      <c r="D13" s="200"/>
      <c r="E13" s="118"/>
    </row>
    <row r="14" spans="1:5" ht="15" customHeight="1" x14ac:dyDescent="0.25">
      <c r="A14" s="117">
        <v>4010801</v>
      </c>
      <c r="B14" s="119" t="s">
        <v>239</v>
      </c>
      <c r="C14" s="107" t="s">
        <v>369</v>
      </c>
      <c r="D14" s="200"/>
      <c r="E14" s="118"/>
    </row>
    <row r="15" spans="1:5" ht="15" customHeight="1" x14ac:dyDescent="0.25">
      <c r="A15" s="117">
        <v>4010901</v>
      </c>
      <c r="B15" s="119" t="s">
        <v>239</v>
      </c>
      <c r="C15" s="107" t="s">
        <v>384</v>
      </c>
      <c r="D15" s="200"/>
      <c r="E15" s="118"/>
    </row>
    <row r="16" spans="1:5" ht="15" customHeight="1" x14ac:dyDescent="0.25">
      <c r="A16" s="117">
        <v>4011101</v>
      </c>
      <c r="B16" s="119" t="s">
        <v>239</v>
      </c>
      <c r="C16" s="107" t="s">
        <v>380</v>
      </c>
      <c r="D16" s="200"/>
      <c r="E16" s="118"/>
    </row>
    <row r="17" spans="1:5" ht="15" customHeight="1" x14ac:dyDescent="0.25">
      <c r="A17" s="117">
        <v>4011401</v>
      </c>
      <c r="B17" s="119" t="s">
        <v>239</v>
      </c>
      <c r="C17" s="107" t="s">
        <v>385</v>
      </c>
      <c r="D17" s="200"/>
      <c r="E17" s="118"/>
    </row>
    <row r="18" spans="1:5" ht="15" customHeight="1" x14ac:dyDescent="0.25">
      <c r="A18" s="117">
        <v>4011501</v>
      </c>
      <c r="B18" s="119" t="s">
        <v>239</v>
      </c>
      <c r="C18" s="107" t="s">
        <v>422</v>
      </c>
      <c r="D18" s="200"/>
      <c r="E18" s="118"/>
    </row>
    <row r="19" spans="1:5" ht="15" customHeight="1" x14ac:dyDescent="0.25">
      <c r="A19" s="117">
        <v>4011901</v>
      </c>
      <c r="B19" s="119" t="s">
        <v>239</v>
      </c>
      <c r="C19" s="107" t="s">
        <v>378</v>
      </c>
      <c r="D19" s="200"/>
      <c r="E19" s="118"/>
    </row>
    <row r="20" spans="1:5" ht="15" customHeight="1" x14ac:dyDescent="0.25">
      <c r="A20" s="117">
        <v>4012001</v>
      </c>
      <c r="B20" s="119" t="s">
        <v>239</v>
      </c>
      <c r="C20" s="107" t="s">
        <v>373</v>
      </c>
      <c r="D20" s="200"/>
      <c r="E20" s="118"/>
    </row>
    <row r="21" spans="1:5" ht="15" customHeight="1" x14ac:dyDescent="0.25">
      <c r="A21" s="117">
        <v>4012101</v>
      </c>
      <c r="B21" s="119" t="s">
        <v>239</v>
      </c>
      <c r="C21" s="107" t="s">
        <v>379</v>
      </c>
      <c r="D21" s="200"/>
      <c r="E21" s="118"/>
    </row>
    <row r="22" spans="1:5" ht="15" customHeight="1" x14ac:dyDescent="0.25">
      <c r="A22" s="117">
        <v>4014701</v>
      </c>
      <c r="B22" s="119" t="s">
        <v>239</v>
      </c>
      <c r="C22" s="107" t="s">
        <v>375</v>
      </c>
      <c r="D22" s="200"/>
      <c r="E22" s="118"/>
    </row>
    <row r="23" spans="1:5" ht="15" customHeight="1" x14ac:dyDescent="0.25">
      <c r="A23" s="117">
        <v>4070101</v>
      </c>
      <c r="B23" s="106" t="s">
        <v>10</v>
      </c>
      <c r="C23" s="120" t="s">
        <v>159</v>
      </c>
      <c r="D23" s="200"/>
      <c r="E23" s="118"/>
    </row>
    <row r="24" spans="1:5" ht="15" customHeight="1" x14ac:dyDescent="0.25">
      <c r="A24" s="117">
        <v>4120201</v>
      </c>
      <c r="B24" s="106" t="s">
        <v>4</v>
      </c>
      <c r="C24" s="120" t="s">
        <v>369</v>
      </c>
      <c r="D24" s="200"/>
      <c r="E24" s="118"/>
    </row>
    <row r="25" spans="1:5" ht="15" customHeight="1" x14ac:dyDescent="0.25">
      <c r="A25" s="117">
        <v>4120301</v>
      </c>
      <c r="B25" s="106" t="s">
        <v>4</v>
      </c>
      <c r="C25" s="120" t="s">
        <v>358</v>
      </c>
      <c r="D25" s="200"/>
      <c r="E25" s="118"/>
    </row>
    <row r="26" spans="1:5" ht="15" customHeight="1" x14ac:dyDescent="0.25">
      <c r="A26" s="117">
        <v>4270601</v>
      </c>
      <c r="B26" s="106" t="s">
        <v>6</v>
      </c>
      <c r="C26" s="120" t="s">
        <v>372</v>
      </c>
      <c r="D26" s="200"/>
      <c r="E26" s="118"/>
    </row>
    <row r="27" spans="1:5" ht="15" customHeight="1" x14ac:dyDescent="0.25">
      <c r="A27" s="117">
        <v>4300701</v>
      </c>
      <c r="B27" s="106" t="s">
        <v>12</v>
      </c>
      <c r="C27" s="120" t="s">
        <v>159</v>
      </c>
      <c r="D27" s="200"/>
      <c r="E27" s="118"/>
    </row>
    <row r="28" spans="1:5" ht="15" customHeight="1" x14ac:dyDescent="0.25">
      <c r="A28" s="117">
        <v>4370801</v>
      </c>
      <c r="B28" s="106" t="s">
        <v>7</v>
      </c>
      <c r="C28" s="120" t="s">
        <v>369</v>
      </c>
      <c r="D28" s="200"/>
      <c r="E28" s="118"/>
    </row>
    <row r="29" spans="1:5" ht="15" customHeight="1" x14ac:dyDescent="0.25">
      <c r="A29" s="117">
        <v>4372401</v>
      </c>
      <c r="B29" s="106" t="s">
        <v>7</v>
      </c>
      <c r="C29" s="121" t="s">
        <v>430</v>
      </c>
      <c r="D29" s="200"/>
      <c r="E29" s="118"/>
    </row>
    <row r="30" spans="1:5" ht="15" customHeight="1" x14ac:dyDescent="0.25">
      <c r="A30" s="117">
        <v>4373001</v>
      </c>
      <c r="B30" s="106" t="s">
        <v>7</v>
      </c>
      <c r="C30" s="120" t="s">
        <v>431</v>
      </c>
      <c r="D30" s="200"/>
      <c r="E30" s="118"/>
    </row>
    <row r="31" spans="1:5" ht="15" customHeight="1" x14ac:dyDescent="0.25">
      <c r="A31" s="117">
        <v>4373101</v>
      </c>
      <c r="B31" s="106" t="s">
        <v>7</v>
      </c>
      <c r="C31" s="120" t="s">
        <v>353</v>
      </c>
      <c r="D31" s="200"/>
      <c r="E31" s="118"/>
    </row>
    <row r="32" spans="1:5" ht="15" customHeight="1" x14ac:dyDescent="0.25">
      <c r="A32" s="108">
        <v>5612001</v>
      </c>
      <c r="B32" s="109" t="s">
        <v>428</v>
      </c>
      <c r="C32" s="110" t="s">
        <v>473</v>
      </c>
      <c r="D32" s="200"/>
      <c r="E32" s="118"/>
    </row>
    <row r="33" spans="1:5" ht="15" customHeight="1" x14ac:dyDescent="0.25">
      <c r="A33" s="117">
        <v>2010101</v>
      </c>
      <c r="B33" s="119" t="s">
        <v>55</v>
      </c>
      <c r="C33" s="107" t="s">
        <v>155</v>
      </c>
      <c r="D33" s="195" t="s">
        <v>9</v>
      </c>
      <c r="E33" s="118"/>
    </row>
    <row r="34" spans="1:5" ht="15" customHeight="1" x14ac:dyDescent="0.25">
      <c r="A34" s="117">
        <v>2010201</v>
      </c>
      <c r="B34" s="119" t="s">
        <v>55</v>
      </c>
      <c r="C34" s="107" t="s">
        <v>365</v>
      </c>
      <c r="D34" s="196"/>
      <c r="E34" s="118"/>
    </row>
    <row r="35" spans="1:5" ht="15" customHeight="1" x14ac:dyDescent="0.25">
      <c r="A35" s="117">
        <v>2230101</v>
      </c>
      <c r="B35" s="119" t="s">
        <v>73</v>
      </c>
      <c r="C35" s="107" t="s">
        <v>155</v>
      </c>
      <c r="D35" s="196"/>
      <c r="E35" s="118"/>
    </row>
    <row r="36" spans="1:5" ht="15" customHeight="1" x14ac:dyDescent="0.25">
      <c r="A36" s="117">
        <v>2360101</v>
      </c>
      <c r="B36" s="119" t="s">
        <v>68</v>
      </c>
      <c r="C36" s="107" t="s">
        <v>155</v>
      </c>
      <c r="D36" s="196"/>
      <c r="E36" s="118"/>
    </row>
    <row r="37" spans="1:5" ht="15" customHeight="1" x14ac:dyDescent="0.25">
      <c r="A37" s="117">
        <v>4010101</v>
      </c>
      <c r="B37" s="119" t="s">
        <v>239</v>
      </c>
      <c r="C37" s="107" t="s">
        <v>364</v>
      </c>
      <c r="D37" s="196"/>
      <c r="E37" s="118"/>
    </row>
    <row r="38" spans="1:5" ht="15" customHeight="1" x14ac:dyDescent="0.25">
      <c r="A38" s="117">
        <v>4014801</v>
      </c>
      <c r="B38" s="119" t="s">
        <v>239</v>
      </c>
      <c r="C38" s="107" t="s">
        <v>433</v>
      </c>
      <c r="D38" s="196"/>
      <c r="E38" s="118"/>
    </row>
    <row r="39" spans="1:5" ht="15" customHeight="1" x14ac:dyDescent="0.25">
      <c r="A39" s="117">
        <v>4090101</v>
      </c>
      <c r="B39" s="106" t="s">
        <v>367</v>
      </c>
      <c r="C39" s="120" t="s">
        <v>155</v>
      </c>
      <c r="D39" s="196"/>
      <c r="E39" s="118"/>
    </row>
    <row r="40" spans="1:5" ht="15" customHeight="1" x14ac:dyDescent="0.25">
      <c r="A40" s="117">
        <v>4150401</v>
      </c>
      <c r="B40" s="106" t="s">
        <v>26</v>
      </c>
      <c r="C40" s="120" t="s">
        <v>159</v>
      </c>
      <c r="D40" s="196"/>
      <c r="E40" s="118"/>
    </row>
    <row r="41" spans="1:5" ht="15" customHeight="1" x14ac:dyDescent="0.25">
      <c r="A41" s="117">
        <v>4190101</v>
      </c>
      <c r="B41" s="106" t="s">
        <v>19</v>
      </c>
      <c r="C41" s="120" t="s">
        <v>159</v>
      </c>
      <c r="D41" s="196"/>
      <c r="E41" s="118"/>
    </row>
    <row r="42" spans="1:5" ht="15" customHeight="1" x14ac:dyDescent="0.25">
      <c r="A42" s="117">
        <v>4190201</v>
      </c>
      <c r="B42" s="106" t="s">
        <v>19</v>
      </c>
      <c r="C42" s="120" t="s">
        <v>364</v>
      </c>
      <c r="D42" s="196"/>
      <c r="E42" s="118"/>
    </row>
    <row r="43" spans="1:5" ht="15" customHeight="1" x14ac:dyDescent="0.25">
      <c r="A43" s="117">
        <v>4220101</v>
      </c>
      <c r="B43" s="106" t="s">
        <v>44</v>
      </c>
      <c r="C43" s="120" t="s">
        <v>155</v>
      </c>
      <c r="D43" s="196"/>
      <c r="E43" s="118"/>
    </row>
    <row r="44" spans="1:5" ht="15" customHeight="1" x14ac:dyDescent="0.25">
      <c r="A44" s="117">
        <v>4240101</v>
      </c>
      <c r="B44" s="106" t="s">
        <v>158</v>
      </c>
      <c r="C44" s="120" t="s">
        <v>155</v>
      </c>
      <c r="D44" s="196"/>
      <c r="E44" s="118"/>
    </row>
    <row r="45" spans="1:5" ht="15" customHeight="1" x14ac:dyDescent="0.25">
      <c r="A45" s="117">
        <v>4270101</v>
      </c>
      <c r="B45" s="106" t="s">
        <v>6</v>
      </c>
      <c r="C45" s="120" t="s">
        <v>364</v>
      </c>
      <c r="D45" s="196"/>
      <c r="E45" s="118"/>
    </row>
    <row r="46" spans="1:5" ht="15" customHeight="1" x14ac:dyDescent="0.25">
      <c r="A46" s="117">
        <v>4330101</v>
      </c>
      <c r="B46" s="106" t="s">
        <v>156</v>
      </c>
      <c r="C46" s="120" t="s">
        <v>155</v>
      </c>
      <c r="D46" s="196"/>
      <c r="E46" s="118"/>
    </row>
    <row r="47" spans="1:5" ht="15" customHeight="1" x14ac:dyDescent="0.25">
      <c r="A47" s="117">
        <v>4370901</v>
      </c>
      <c r="B47" s="106" t="s">
        <v>7</v>
      </c>
      <c r="C47" s="120" t="s">
        <v>384</v>
      </c>
      <c r="D47" s="196"/>
      <c r="E47" s="118"/>
    </row>
    <row r="48" spans="1:5" ht="15" customHeight="1" x14ac:dyDescent="0.25">
      <c r="A48" s="117">
        <v>4402101</v>
      </c>
      <c r="B48" s="106" t="s">
        <v>15</v>
      </c>
      <c r="C48" s="120" t="s">
        <v>364</v>
      </c>
      <c r="D48" s="196"/>
      <c r="E48" s="118"/>
    </row>
    <row r="49" spans="1:5" ht="15" customHeight="1" x14ac:dyDescent="0.25">
      <c r="A49" s="117">
        <v>4402301</v>
      </c>
      <c r="B49" s="106" t="s">
        <v>15</v>
      </c>
      <c r="C49" s="120" t="s">
        <v>372</v>
      </c>
      <c r="D49" s="196"/>
      <c r="E49" s="118"/>
    </row>
    <row r="50" spans="1:5" ht="15" customHeight="1" x14ac:dyDescent="0.25">
      <c r="A50" s="117">
        <v>4402701</v>
      </c>
      <c r="B50" s="106" t="s">
        <v>15</v>
      </c>
      <c r="C50" s="120" t="s">
        <v>369</v>
      </c>
      <c r="D50" s="197"/>
      <c r="E50" s="118"/>
    </row>
    <row r="51" spans="1:5" ht="15" customHeight="1" x14ac:dyDescent="0.25">
      <c r="A51" s="117">
        <v>2080101</v>
      </c>
      <c r="B51" s="119" t="s">
        <v>74</v>
      </c>
      <c r="C51" s="107" t="s">
        <v>155</v>
      </c>
      <c r="D51" s="195" t="s">
        <v>11</v>
      </c>
      <c r="E51" s="118"/>
    </row>
    <row r="52" spans="1:5" ht="15.75" customHeight="1" x14ac:dyDescent="0.25">
      <c r="A52" s="117">
        <v>2090101</v>
      </c>
      <c r="B52" s="119" t="s">
        <v>32</v>
      </c>
      <c r="C52" s="107" t="s">
        <v>155</v>
      </c>
      <c r="D52" s="196"/>
      <c r="E52" s="118"/>
    </row>
    <row r="53" spans="1:5" ht="15" customHeight="1" x14ac:dyDescent="0.25">
      <c r="A53" s="117">
        <v>2110101</v>
      </c>
      <c r="B53" s="119" t="s">
        <v>56</v>
      </c>
      <c r="C53" s="107" t="s">
        <v>155</v>
      </c>
      <c r="D53" s="196"/>
      <c r="E53" s="118"/>
    </row>
    <row r="54" spans="1:5" ht="15" customHeight="1" x14ac:dyDescent="0.25">
      <c r="A54" s="117">
        <v>2150101</v>
      </c>
      <c r="B54" s="119" t="s">
        <v>65</v>
      </c>
      <c r="C54" s="107" t="s">
        <v>155</v>
      </c>
      <c r="D54" s="196"/>
      <c r="E54" s="118"/>
    </row>
    <row r="55" spans="1:5" ht="15" customHeight="1" x14ac:dyDescent="0.25">
      <c r="A55" s="117">
        <v>2180101</v>
      </c>
      <c r="B55" s="119" t="s">
        <v>67</v>
      </c>
      <c r="C55" s="107" t="s">
        <v>155</v>
      </c>
      <c r="D55" s="196"/>
      <c r="E55" s="118"/>
    </row>
    <row r="56" spans="1:5" ht="15" customHeight="1" x14ac:dyDescent="0.25">
      <c r="A56" s="117">
        <v>2240101</v>
      </c>
      <c r="B56" s="119" t="s">
        <v>51</v>
      </c>
      <c r="C56" s="107" t="s">
        <v>155</v>
      </c>
      <c r="D56" s="196"/>
      <c r="E56" s="118"/>
    </row>
    <row r="57" spans="1:5" ht="15" customHeight="1" x14ac:dyDescent="0.25">
      <c r="A57" s="117">
        <v>2250101</v>
      </c>
      <c r="B57" s="119" t="s">
        <v>49</v>
      </c>
      <c r="C57" s="107" t="s">
        <v>155</v>
      </c>
      <c r="D57" s="196"/>
      <c r="E57" s="118"/>
    </row>
    <row r="58" spans="1:5" ht="15" customHeight="1" x14ac:dyDescent="0.25">
      <c r="A58" s="117">
        <v>2270101</v>
      </c>
      <c r="B58" s="119" t="s">
        <v>70</v>
      </c>
      <c r="C58" s="107" t="s">
        <v>155</v>
      </c>
      <c r="D58" s="196"/>
      <c r="E58" s="118"/>
    </row>
    <row r="59" spans="1:5" ht="15" customHeight="1" x14ac:dyDescent="0.25">
      <c r="A59" s="117">
        <v>2310101</v>
      </c>
      <c r="B59" s="119" t="s">
        <v>48</v>
      </c>
      <c r="C59" s="107" t="s">
        <v>155</v>
      </c>
      <c r="D59" s="196"/>
      <c r="E59" s="118"/>
    </row>
    <row r="60" spans="1:5" ht="15" customHeight="1" x14ac:dyDescent="0.25">
      <c r="A60" s="117">
        <v>2330101</v>
      </c>
      <c r="B60" s="119" t="s">
        <v>78</v>
      </c>
      <c r="C60" s="107" t="s">
        <v>155</v>
      </c>
      <c r="D60" s="196"/>
      <c r="E60" s="118"/>
    </row>
    <row r="61" spans="1:5" ht="15" customHeight="1" x14ac:dyDescent="0.25">
      <c r="A61" s="117">
        <v>2340101</v>
      </c>
      <c r="B61" s="119" t="s">
        <v>45</v>
      </c>
      <c r="C61" s="107" t="s">
        <v>155</v>
      </c>
      <c r="D61" s="196"/>
      <c r="E61" s="118"/>
    </row>
    <row r="62" spans="1:5" ht="16.5" customHeight="1" x14ac:dyDescent="0.25">
      <c r="A62" s="117">
        <v>2420101</v>
      </c>
      <c r="B62" s="119" t="s">
        <v>58</v>
      </c>
      <c r="C62" s="107" t="s">
        <v>155</v>
      </c>
      <c r="D62" s="196"/>
      <c r="E62" s="118"/>
    </row>
    <row r="63" spans="1:5" ht="17.25" customHeight="1" x14ac:dyDescent="0.25">
      <c r="A63" s="117">
        <v>2440101</v>
      </c>
      <c r="B63" s="119" t="s">
        <v>71</v>
      </c>
      <c r="C63" s="107" t="s">
        <v>155</v>
      </c>
      <c r="D63" s="196"/>
      <c r="E63" s="118"/>
    </row>
    <row r="64" spans="1:5" ht="15" customHeight="1" x14ac:dyDescent="0.25">
      <c r="A64" s="117">
        <v>2480101</v>
      </c>
      <c r="B64" s="119" t="s">
        <v>83</v>
      </c>
      <c r="C64" s="107" t="s">
        <v>155</v>
      </c>
      <c r="D64" s="196"/>
      <c r="E64" s="118"/>
    </row>
    <row r="65" spans="1:5" ht="15" customHeight="1" x14ac:dyDescent="0.25">
      <c r="A65" s="117">
        <v>2540101</v>
      </c>
      <c r="B65" s="119" t="s">
        <v>59</v>
      </c>
      <c r="C65" s="107" t="s">
        <v>155</v>
      </c>
      <c r="D65" s="196"/>
      <c r="E65" s="118"/>
    </row>
    <row r="66" spans="1:5" ht="15" customHeight="1" x14ac:dyDescent="0.25">
      <c r="A66" s="117">
        <v>2550101</v>
      </c>
      <c r="B66" s="119" t="s">
        <v>46</v>
      </c>
      <c r="C66" s="107" t="s">
        <v>155</v>
      </c>
      <c r="D66" s="196"/>
      <c r="E66" s="118"/>
    </row>
    <row r="67" spans="1:5" ht="15" customHeight="1" x14ac:dyDescent="0.25">
      <c r="A67" s="117">
        <v>2560101</v>
      </c>
      <c r="B67" s="119" t="s">
        <v>52</v>
      </c>
      <c r="C67" s="107" t="s">
        <v>155</v>
      </c>
      <c r="D67" s="196"/>
      <c r="E67" s="118"/>
    </row>
    <row r="68" spans="1:5" ht="15" customHeight="1" x14ac:dyDescent="0.25">
      <c r="A68" s="117">
        <v>2580101</v>
      </c>
      <c r="B68" s="119" t="s">
        <v>36</v>
      </c>
      <c r="C68" s="107" t="s">
        <v>155</v>
      </c>
      <c r="D68" s="196"/>
      <c r="E68" s="118"/>
    </row>
    <row r="69" spans="1:5" ht="15" customHeight="1" x14ac:dyDescent="0.25">
      <c r="A69" s="117">
        <v>4011201</v>
      </c>
      <c r="B69" s="119" t="s">
        <v>239</v>
      </c>
      <c r="C69" s="107" t="s">
        <v>377</v>
      </c>
      <c r="D69" s="196"/>
      <c r="E69" s="118"/>
    </row>
    <row r="70" spans="1:5" ht="15" customHeight="1" x14ac:dyDescent="0.25">
      <c r="A70" s="117">
        <v>4170101</v>
      </c>
      <c r="B70" s="106" t="s">
        <v>18</v>
      </c>
      <c r="C70" s="120" t="s">
        <v>159</v>
      </c>
      <c r="D70" s="196"/>
      <c r="E70" s="118"/>
    </row>
    <row r="71" spans="1:5" ht="15" customHeight="1" x14ac:dyDescent="0.25">
      <c r="A71" s="117">
        <v>4180101</v>
      </c>
      <c r="B71" s="106" t="s">
        <v>79</v>
      </c>
      <c r="C71" s="120" t="s">
        <v>159</v>
      </c>
      <c r="D71" s="196"/>
      <c r="E71" s="118"/>
    </row>
    <row r="72" spans="1:5" ht="15" customHeight="1" x14ac:dyDescent="0.25">
      <c r="A72" s="117">
        <v>4270501</v>
      </c>
      <c r="B72" s="106" t="s">
        <v>6</v>
      </c>
      <c r="C72" s="120" t="s">
        <v>432</v>
      </c>
      <c r="D72" s="196"/>
      <c r="E72" s="118"/>
    </row>
    <row r="73" spans="1:5" ht="15" customHeight="1" x14ac:dyDescent="0.25">
      <c r="A73" s="117">
        <v>4270701</v>
      </c>
      <c r="B73" s="106" t="s">
        <v>6</v>
      </c>
      <c r="C73" s="120" t="s">
        <v>386</v>
      </c>
      <c r="D73" s="196"/>
      <c r="E73" s="118"/>
    </row>
    <row r="74" spans="1:5" ht="15" customHeight="1" x14ac:dyDescent="0.25">
      <c r="A74" s="117">
        <v>4401201</v>
      </c>
      <c r="B74" s="106" t="s">
        <v>15</v>
      </c>
      <c r="C74" s="120" t="s">
        <v>358</v>
      </c>
      <c r="D74" s="196"/>
      <c r="E74" s="118"/>
    </row>
    <row r="75" spans="1:5" ht="15" customHeight="1" x14ac:dyDescent="0.25">
      <c r="A75" s="117">
        <v>4402201</v>
      </c>
      <c r="B75" s="106" t="s">
        <v>15</v>
      </c>
      <c r="C75" s="120" t="s">
        <v>386</v>
      </c>
      <c r="D75" s="197"/>
      <c r="E75" s="118"/>
    </row>
    <row r="76" spans="1:5" ht="15" customHeight="1" x14ac:dyDescent="0.25">
      <c r="A76" s="117">
        <v>2050101</v>
      </c>
      <c r="B76" s="119" t="s">
        <v>35</v>
      </c>
      <c r="C76" s="107" t="s">
        <v>155</v>
      </c>
      <c r="D76" s="195" t="s">
        <v>13</v>
      </c>
      <c r="E76" s="118"/>
    </row>
    <row r="77" spans="1:5" ht="15" customHeight="1" x14ac:dyDescent="0.25">
      <c r="A77" s="117">
        <v>2120101</v>
      </c>
      <c r="B77" s="119" t="s">
        <v>84</v>
      </c>
      <c r="C77" s="107" t="s">
        <v>155</v>
      </c>
      <c r="D77" s="196"/>
      <c r="E77" s="118"/>
    </row>
    <row r="78" spans="1:5" ht="15" customHeight="1" x14ac:dyDescent="0.25">
      <c r="A78" s="117">
        <v>2130101</v>
      </c>
      <c r="B78" s="119" t="s">
        <v>76</v>
      </c>
      <c r="C78" s="107" t="s">
        <v>155</v>
      </c>
      <c r="D78" s="196"/>
      <c r="E78" s="118"/>
    </row>
    <row r="79" spans="1:5" ht="15" customHeight="1" x14ac:dyDescent="0.25">
      <c r="A79" s="117">
        <v>2170101</v>
      </c>
      <c r="B79" s="119" t="s">
        <v>85</v>
      </c>
      <c r="C79" s="107" t="s">
        <v>155</v>
      </c>
      <c r="D79" s="196"/>
      <c r="E79" s="118"/>
    </row>
    <row r="80" spans="1:5" ht="15" customHeight="1" x14ac:dyDescent="0.25">
      <c r="A80" s="117">
        <v>2190101</v>
      </c>
      <c r="B80" s="119" t="s">
        <v>63</v>
      </c>
      <c r="C80" s="107" t="s">
        <v>155</v>
      </c>
      <c r="D80" s="196"/>
      <c r="E80" s="118"/>
    </row>
    <row r="81" spans="1:5" ht="15" customHeight="1" x14ac:dyDescent="0.25">
      <c r="A81" s="117">
        <v>2220101</v>
      </c>
      <c r="B81" s="119" t="s">
        <v>75</v>
      </c>
      <c r="C81" s="107" t="s">
        <v>155</v>
      </c>
      <c r="D81" s="196"/>
      <c r="E81" s="118"/>
    </row>
    <row r="82" spans="1:5" ht="15" customHeight="1" x14ac:dyDescent="0.25">
      <c r="A82" s="117">
        <v>2350101</v>
      </c>
      <c r="B82" s="119" t="s">
        <v>53</v>
      </c>
      <c r="C82" s="107" t="s">
        <v>155</v>
      </c>
      <c r="D82" s="196"/>
      <c r="E82" s="118"/>
    </row>
    <row r="83" spans="1:5" ht="15" customHeight="1" x14ac:dyDescent="0.25">
      <c r="A83" s="117">
        <v>2400101</v>
      </c>
      <c r="B83" s="119" t="s">
        <v>87</v>
      </c>
      <c r="C83" s="107" t="s">
        <v>155</v>
      </c>
      <c r="D83" s="196"/>
      <c r="E83" s="118"/>
    </row>
    <row r="84" spans="1:5" ht="15" customHeight="1" x14ac:dyDescent="0.25">
      <c r="A84" s="117">
        <v>2450101</v>
      </c>
      <c r="B84" s="119" t="s">
        <v>47</v>
      </c>
      <c r="C84" s="107" t="s">
        <v>155</v>
      </c>
      <c r="D84" s="196"/>
      <c r="E84" s="118"/>
    </row>
    <row r="85" spans="1:5" ht="15" customHeight="1" x14ac:dyDescent="0.25">
      <c r="A85" s="117">
        <v>2570101</v>
      </c>
      <c r="B85" s="119" t="s">
        <v>60</v>
      </c>
      <c r="C85" s="107" t="s">
        <v>155</v>
      </c>
      <c r="D85" s="196"/>
      <c r="E85" s="118"/>
    </row>
    <row r="86" spans="1:5" ht="15" customHeight="1" x14ac:dyDescent="0.25">
      <c r="A86" s="117">
        <v>4011801</v>
      </c>
      <c r="B86" s="119" t="s">
        <v>239</v>
      </c>
      <c r="C86" s="107" t="s">
        <v>370</v>
      </c>
      <c r="D86" s="196"/>
      <c r="E86" s="118"/>
    </row>
    <row r="87" spans="1:5" ht="15" customHeight="1" x14ac:dyDescent="0.25">
      <c r="A87" s="117">
        <v>4040101</v>
      </c>
      <c r="B87" s="106" t="s">
        <v>21</v>
      </c>
      <c r="C87" s="120" t="s">
        <v>159</v>
      </c>
      <c r="D87" s="196"/>
      <c r="E87" s="118"/>
    </row>
    <row r="88" spans="1:5" ht="15" customHeight="1" x14ac:dyDescent="0.25">
      <c r="A88" s="117">
        <v>4401701</v>
      </c>
      <c r="B88" s="106" t="s">
        <v>15</v>
      </c>
      <c r="C88" s="120" t="s">
        <v>377</v>
      </c>
      <c r="D88" s="197"/>
      <c r="E88" s="118"/>
    </row>
    <row r="89" spans="1:5" ht="15" customHeight="1" x14ac:dyDescent="0.25">
      <c r="A89" s="117">
        <v>2070101</v>
      </c>
      <c r="B89" s="119" t="s">
        <v>449</v>
      </c>
      <c r="C89" s="107" t="s">
        <v>155</v>
      </c>
      <c r="D89" s="195" t="s">
        <v>14</v>
      </c>
      <c r="E89" s="118"/>
    </row>
    <row r="90" spans="1:5" ht="15" customHeight="1" x14ac:dyDescent="0.25">
      <c r="A90" s="117">
        <v>2470101</v>
      </c>
      <c r="B90" s="119" t="s">
        <v>77</v>
      </c>
      <c r="C90" s="107" t="s">
        <v>155</v>
      </c>
      <c r="D90" s="196"/>
      <c r="E90" s="118"/>
    </row>
    <row r="91" spans="1:5" ht="15" customHeight="1" x14ac:dyDescent="0.25">
      <c r="A91" s="117">
        <v>2530101</v>
      </c>
      <c r="B91" s="119" t="s">
        <v>69</v>
      </c>
      <c r="C91" s="107" t="s">
        <v>155</v>
      </c>
      <c r="D91" s="196"/>
      <c r="E91" s="118"/>
    </row>
    <row r="92" spans="1:5" ht="15" customHeight="1" x14ac:dyDescent="0.25">
      <c r="A92" s="117">
        <v>4011601</v>
      </c>
      <c r="B92" s="119" t="s">
        <v>239</v>
      </c>
      <c r="C92" s="107" t="s">
        <v>450</v>
      </c>
      <c r="D92" s="196"/>
      <c r="E92" s="118"/>
    </row>
    <row r="93" spans="1:5" ht="15" customHeight="1" x14ac:dyDescent="0.25">
      <c r="A93" s="117">
        <v>4013201</v>
      </c>
      <c r="B93" s="119" t="s">
        <v>239</v>
      </c>
      <c r="C93" s="107" t="s">
        <v>383</v>
      </c>
      <c r="D93" s="196"/>
      <c r="E93" s="118"/>
    </row>
    <row r="94" spans="1:5" ht="15" customHeight="1" x14ac:dyDescent="0.25">
      <c r="A94" s="117">
        <v>4013801</v>
      </c>
      <c r="B94" s="119" t="s">
        <v>239</v>
      </c>
      <c r="C94" s="107" t="s">
        <v>360</v>
      </c>
      <c r="D94" s="196"/>
      <c r="E94" s="118"/>
    </row>
    <row r="95" spans="1:5" ht="15" customHeight="1" x14ac:dyDescent="0.25">
      <c r="A95" s="117">
        <v>4120101</v>
      </c>
      <c r="B95" s="106" t="s">
        <v>4</v>
      </c>
      <c r="C95" s="120" t="s">
        <v>376</v>
      </c>
      <c r="D95" s="196"/>
      <c r="E95" s="118"/>
    </row>
    <row r="96" spans="1:5" ht="15" customHeight="1" x14ac:dyDescent="0.25">
      <c r="A96" s="117">
        <v>4190301</v>
      </c>
      <c r="B96" s="106" t="s">
        <v>19</v>
      </c>
      <c r="C96" s="120" t="s">
        <v>369</v>
      </c>
      <c r="D96" s="196"/>
      <c r="E96" s="118"/>
    </row>
    <row r="97" spans="1:5" ht="15" customHeight="1" x14ac:dyDescent="0.25">
      <c r="A97" s="117">
        <v>4400301</v>
      </c>
      <c r="B97" s="106" t="s">
        <v>15</v>
      </c>
      <c r="C97" s="120" t="s">
        <v>376</v>
      </c>
      <c r="D97" s="197"/>
      <c r="E97" s="118"/>
    </row>
    <row r="98" spans="1:5" ht="14.25" customHeight="1" x14ac:dyDescent="0.25">
      <c r="A98" s="117">
        <v>4012801</v>
      </c>
      <c r="B98" s="119" t="s">
        <v>239</v>
      </c>
      <c r="C98" s="107" t="s">
        <v>366</v>
      </c>
      <c r="D98" s="195" t="s">
        <v>16</v>
      </c>
      <c r="E98" s="118"/>
    </row>
    <row r="99" spans="1:5" ht="14.25" customHeight="1" x14ac:dyDescent="0.25">
      <c r="A99" s="117">
        <v>4012901</v>
      </c>
      <c r="B99" s="119" t="s">
        <v>239</v>
      </c>
      <c r="C99" s="107" t="s">
        <v>387</v>
      </c>
      <c r="D99" s="196"/>
      <c r="E99" s="118"/>
    </row>
    <row r="100" spans="1:5" ht="14.25" customHeight="1" x14ac:dyDescent="0.25">
      <c r="A100" s="117">
        <v>4013101</v>
      </c>
      <c r="B100" s="119" t="s">
        <v>239</v>
      </c>
      <c r="C100" s="107" t="s">
        <v>423</v>
      </c>
      <c r="D100" s="196"/>
      <c r="E100" s="118"/>
    </row>
    <row r="101" spans="1:5" ht="14.25" customHeight="1" x14ac:dyDescent="0.25">
      <c r="A101" s="117">
        <v>4013601</v>
      </c>
      <c r="B101" s="119" t="s">
        <v>239</v>
      </c>
      <c r="C101" s="107" t="s">
        <v>389</v>
      </c>
      <c r="D101" s="196"/>
      <c r="E101" s="118"/>
    </row>
    <row r="102" spans="1:5" ht="14.25" customHeight="1" x14ac:dyDescent="0.25">
      <c r="A102" s="117">
        <v>4013701</v>
      </c>
      <c r="B102" s="119" t="s">
        <v>239</v>
      </c>
      <c r="C102" s="107" t="s">
        <v>434</v>
      </c>
      <c r="D102" s="196"/>
      <c r="E102" s="118"/>
    </row>
    <row r="103" spans="1:5" ht="14.25" customHeight="1" x14ac:dyDescent="0.25">
      <c r="A103" s="117">
        <v>4090401</v>
      </c>
      <c r="B103" s="106" t="s">
        <v>367</v>
      </c>
      <c r="C103" s="120" t="s">
        <v>368</v>
      </c>
      <c r="D103" s="196"/>
      <c r="E103" s="118"/>
    </row>
    <row r="104" spans="1:5" ht="14.25" customHeight="1" x14ac:dyDescent="0.25">
      <c r="A104" s="117">
        <v>4300401</v>
      </c>
      <c r="B104" s="106" t="s">
        <v>12</v>
      </c>
      <c r="C104" s="120" t="s">
        <v>376</v>
      </c>
      <c r="D104" s="196"/>
      <c r="E104" s="118"/>
    </row>
    <row r="105" spans="1:5" ht="14.25" customHeight="1" x14ac:dyDescent="0.25">
      <c r="A105" s="117">
        <v>4371401</v>
      </c>
      <c r="B105" s="106" t="s">
        <v>7</v>
      </c>
      <c r="C105" s="120" t="s">
        <v>423</v>
      </c>
      <c r="D105" s="197"/>
      <c r="E105" s="118"/>
    </row>
    <row r="106" spans="1:5" ht="17.25" customHeight="1" x14ac:dyDescent="0.25">
      <c r="A106" s="117">
        <v>2520101</v>
      </c>
      <c r="B106" s="119" t="s">
        <v>86</v>
      </c>
      <c r="C106" s="107" t="s">
        <v>155</v>
      </c>
      <c r="D106" s="195" t="s">
        <v>17</v>
      </c>
      <c r="E106" s="118"/>
    </row>
    <row r="107" spans="1:5" ht="15" customHeight="1" x14ac:dyDescent="0.25">
      <c r="A107" s="117">
        <v>4013501</v>
      </c>
      <c r="B107" s="119" t="s">
        <v>239</v>
      </c>
      <c r="C107" s="107" t="s">
        <v>354</v>
      </c>
      <c r="D107" s="196"/>
      <c r="E107" s="122"/>
    </row>
    <row r="108" spans="1:5" ht="15" customHeight="1" x14ac:dyDescent="0.25">
      <c r="A108" s="117">
        <v>4270401</v>
      </c>
      <c r="B108" s="106" t="s">
        <v>6</v>
      </c>
      <c r="C108" s="120" t="s">
        <v>376</v>
      </c>
      <c r="D108" s="196"/>
      <c r="E108" s="122"/>
    </row>
    <row r="109" spans="1:5" ht="15" customHeight="1" x14ac:dyDescent="0.25">
      <c r="A109" s="117">
        <v>4371501</v>
      </c>
      <c r="B109" s="106" t="s">
        <v>7</v>
      </c>
      <c r="C109" s="120" t="s">
        <v>448</v>
      </c>
      <c r="D109" s="197"/>
      <c r="E109" s="122"/>
    </row>
    <row r="110" spans="1:5" ht="15" customHeight="1" x14ac:dyDescent="0.25"/>
  </sheetData>
  <sortState ref="A106:M109">
    <sortCondition ref="A106:A109"/>
  </sortState>
  <mergeCells count="10">
    <mergeCell ref="D106:D109"/>
    <mergeCell ref="A1:D1"/>
    <mergeCell ref="A2:D2"/>
    <mergeCell ref="A3:D3"/>
    <mergeCell ref="D5:D32"/>
    <mergeCell ref="D33:D50"/>
    <mergeCell ref="D51:D75"/>
    <mergeCell ref="D76:D88"/>
    <mergeCell ref="D89:D97"/>
    <mergeCell ref="D98:D10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6" sqref="A6"/>
    </sheetView>
  </sheetViews>
  <sheetFormatPr defaultRowHeight="15" x14ac:dyDescent="0.25"/>
  <cols>
    <col min="1" max="1" width="89.5703125" customWidth="1"/>
  </cols>
  <sheetData>
    <row r="1" spans="1:3" s="11" customFormat="1" ht="15.75" x14ac:dyDescent="0.25">
      <c r="A1" s="50"/>
      <c r="B1" s="51"/>
      <c r="C1" s="51"/>
    </row>
    <row r="2" spans="1:3" s="11" customFormat="1" ht="15.75" x14ac:dyDescent="0.25">
      <c r="A2" s="50"/>
      <c r="B2" s="51"/>
      <c r="C2" s="51"/>
    </row>
    <row r="3" spans="1:3" s="11" customFormat="1" ht="15.75" x14ac:dyDescent="0.25">
      <c r="A3" s="50"/>
      <c r="B3" s="51"/>
      <c r="C3" s="51"/>
    </row>
    <row r="4" spans="1:3" ht="15.75" x14ac:dyDescent="0.25">
      <c r="A4" s="25" t="s">
        <v>355</v>
      </c>
    </row>
    <row r="5" spans="1:3" ht="15.75" x14ac:dyDescent="0.25">
      <c r="A5" s="47" t="s">
        <v>612</v>
      </c>
    </row>
    <row r="6" spans="1:3" ht="91.5" customHeight="1" x14ac:dyDescent="0.25">
      <c r="A6" s="48" t="s">
        <v>503</v>
      </c>
    </row>
    <row r="7" spans="1:3" s="11" customFormat="1" ht="39.75" customHeight="1" x14ac:dyDescent="0.25">
      <c r="A7" s="48"/>
    </row>
    <row r="8" spans="1:3" ht="18.75" x14ac:dyDescent="0.3">
      <c r="A8" s="26"/>
    </row>
    <row r="9" spans="1:3" ht="43.5" customHeight="1" x14ac:dyDescent="0.25">
      <c r="A9" s="49" t="s">
        <v>506</v>
      </c>
    </row>
    <row r="10" spans="1:3" ht="30.75" customHeight="1" x14ac:dyDescent="0.25">
      <c r="A10" s="49" t="s">
        <v>580</v>
      </c>
    </row>
    <row r="11" spans="1:3" ht="31.5" customHeight="1" x14ac:dyDescent="0.25">
      <c r="A11" s="49" t="s">
        <v>581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opLeftCell="A7" workbookViewId="0">
      <selection activeCell="A5" sqref="A5"/>
    </sheetView>
  </sheetViews>
  <sheetFormatPr defaultRowHeight="15.75" x14ac:dyDescent="0.25"/>
  <cols>
    <col min="1" max="1" width="43.28515625" style="30" customWidth="1"/>
    <col min="2" max="2" width="30.140625" style="33" customWidth="1"/>
    <col min="3" max="238" width="9.140625" style="11"/>
    <col min="239" max="239" width="36.42578125" style="11" customWidth="1"/>
    <col min="240" max="240" width="39.42578125" style="11" customWidth="1"/>
    <col min="241" max="241" width="14.42578125" style="11" customWidth="1"/>
    <col min="242" max="494" width="9.140625" style="11"/>
    <col min="495" max="495" width="36.42578125" style="11" customWidth="1"/>
    <col min="496" max="496" width="39.42578125" style="11" customWidth="1"/>
    <col min="497" max="497" width="14.42578125" style="11" customWidth="1"/>
    <col min="498" max="750" width="9.140625" style="11"/>
    <col min="751" max="751" width="36.42578125" style="11" customWidth="1"/>
    <col min="752" max="752" width="39.42578125" style="11" customWidth="1"/>
    <col min="753" max="753" width="14.42578125" style="11" customWidth="1"/>
    <col min="754" max="1006" width="9.140625" style="11"/>
    <col min="1007" max="1007" width="36.42578125" style="11" customWidth="1"/>
    <col min="1008" max="1008" width="39.42578125" style="11" customWidth="1"/>
    <col min="1009" max="1009" width="14.42578125" style="11" customWidth="1"/>
    <col min="1010" max="1262" width="9.140625" style="11"/>
    <col min="1263" max="1263" width="36.42578125" style="11" customWidth="1"/>
    <col min="1264" max="1264" width="39.42578125" style="11" customWidth="1"/>
    <col min="1265" max="1265" width="14.42578125" style="11" customWidth="1"/>
    <col min="1266" max="1518" width="9.140625" style="11"/>
    <col min="1519" max="1519" width="36.42578125" style="11" customWidth="1"/>
    <col min="1520" max="1520" width="39.42578125" style="11" customWidth="1"/>
    <col min="1521" max="1521" width="14.42578125" style="11" customWidth="1"/>
    <col min="1522" max="1774" width="9.140625" style="11"/>
    <col min="1775" max="1775" width="36.42578125" style="11" customWidth="1"/>
    <col min="1776" max="1776" width="39.42578125" style="11" customWidth="1"/>
    <col min="1777" max="1777" width="14.42578125" style="11" customWidth="1"/>
    <col min="1778" max="2030" width="9.140625" style="11"/>
    <col min="2031" max="2031" width="36.42578125" style="11" customWidth="1"/>
    <col min="2032" max="2032" width="39.42578125" style="11" customWidth="1"/>
    <col min="2033" max="2033" width="14.42578125" style="11" customWidth="1"/>
    <col min="2034" max="2286" width="9.140625" style="11"/>
    <col min="2287" max="2287" width="36.42578125" style="11" customWidth="1"/>
    <col min="2288" max="2288" width="39.42578125" style="11" customWidth="1"/>
    <col min="2289" max="2289" width="14.42578125" style="11" customWidth="1"/>
    <col min="2290" max="2542" width="9.140625" style="11"/>
    <col min="2543" max="2543" width="36.42578125" style="11" customWidth="1"/>
    <col min="2544" max="2544" width="39.42578125" style="11" customWidth="1"/>
    <col min="2545" max="2545" width="14.42578125" style="11" customWidth="1"/>
    <col min="2546" max="2798" width="9.140625" style="11"/>
    <col min="2799" max="2799" width="36.42578125" style="11" customWidth="1"/>
    <col min="2800" max="2800" width="39.42578125" style="11" customWidth="1"/>
    <col min="2801" max="2801" width="14.42578125" style="11" customWidth="1"/>
    <col min="2802" max="3054" width="9.140625" style="11"/>
    <col min="3055" max="3055" width="36.42578125" style="11" customWidth="1"/>
    <col min="3056" max="3056" width="39.42578125" style="11" customWidth="1"/>
    <col min="3057" max="3057" width="14.42578125" style="11" customWidth="1"/>
    <col min="3058" max="3310" width="9.140625" style="11"/>
    <col min="3311" max="3311" width="36.42578125" style="11" customWidth="1"/>
    <col min="3312" max="3312" width="39.42578125" style="11" customWidth="1"/>
    <col min="3313" max="3313" width="14.42578125" style="11" customWidth="1"/>
    <col min="3314" max="3566" width="9.140625" style="11"/>
    <col min="3567" max="3567" width="36.42578125" style="11" customWidth="1"/>
    <col min="3568" max="3568" width="39.42578125" style="11" customWidth="1"/>
    <col min="3569" max="3569" width="14.42578125" style="11" customWidth="1"/>
    <col min="3570" max="3822" width="9.140625" style="11"/>
    <col min="3823" max="3823" width="36.42578125" style="11" customWidth="1"/>
    <col min="3824" max="3824" width="39.42578125" style="11" customWidth="1"/>
    <col min="3825" max="3825" width="14.42578125" style="11" customWidth="1"/>
    <col min="3826" max="4078" width="9.140625" style="11"/>
    <col min="4079" max="4079" width="36.42578125" style="11" customWidth="1"/>
    <col min="4080" max="4080" width="39.42578125" style="11" customWidth="1"/>
    <col min="4081" max="4081" width="14.42578125" style="11" customWidth="1"/>
    <col min="4082" max="4334" width="9.140625" style="11"/>
    <col min="4335" max="4335" width="36.42578125" style="11" customWidth="1"/>
    <col min="4336" max="4336" width="39.42578125" style="11" customWidth="1"/>
    <col min="4337" max="4337" width="14.42578125" style="11" customWidth="1"/>
    <col min="4338" max="4590" width="9.140625" style="11"/>
    <col min="4591" max="4591" width="36.42578125" style="11" customWidth="1"/>
    <col min="4592" max="4592" width="39.42578125" style="11" customWidth="1"/>
    <col min="4593" max="4593" width="14.42578125" style="11" customWidth="1"/>
    <col min="4594" max="4846" width="9.140625" style="11"/>
    <col min="4847" max="4847" width="36.42578125" style="11" customWidth="1"/>
    <col min="4848" max="4848" width="39.42578125" style="11" customWidth="1"/>
    <col min="4849" max="4849" width="14.42578125" style="11" customWidth="1"/>
    <col min="4850" max="5102" width="9.140625" style="11"/>
    <col min="5103" max="5103" width="36.42578125" style="11" customWidth="1"/>
    <col min="5104" max="5104" width="39.42578125" style="11" customWidth="1"/>
    <col min="5105" max="5105" width="14.42578125" style="11" customWidth="1"/>
    <col min="5106" max="5358" width="9.140625" style="11"/>
    <col min="5359" max="5359" width="36.42578125" style="11" customWidth="1"/>
    <col min="5360" max="5360" width="39.42578125" style="11" customWidth="1"/>
    <col min="5361" max="5361" width="14.42578125" style="11" customWidth="1"/>
    <col min="5362" max="5614" width="9.140625" style="11"/>
    <col min="5615" max="5615" width="36.42578125" style="11" customWidth="1"/>
    <col min="5616" max="5616" width="39.42578125" style="11" customWidth="1"/>
    <col min="5617" max="5617" width="14.42578125" style="11" customWidth="1"/>
    <col min="5618" max="5870" width="9.140625" style="11"/>
    <col min="5871" max="5871" width="36.42578125" style="11" customWidth="1"/>
    <col min="5872" max="5872" width="39.42578125" style="11" customWidth="1"/>
    <col min="5873" max="5873" width="14.42578125" style="11" customWidth="1"/>
    <col min="5874" max="6126" width="9.140625" style="11"/>
    <col min="6127" max="6127" width="36.42578125" style="11" customWidth="1"/>
    <col min="6128" max="6128" width="39.42578125" style="11" customWidth="1"/>
    <col min="6129" max="6129" width="14.42578125" style="11" customWidth="1"/>
    <col min="6130" max="6382" width="9.140625" style="11"/>
    <col min="6383" max="6383" width="36.42578125" style="11" customWidth="1"/>
    <col min="6384" max="6384" width="39.42578125" style="11" customWidth="1"/>
    <col min="6385" max="6385" width="14.42578125" style="11" customWidth="1"/>
    <col min="6386" max="6638" width="9.140625" style="11"/>
    <col min="6639" max="6639" width="36.42578125" style="11" customWidth="1"/>
    <col min="6640" max="6640" width="39.42578125" style="11" customWidth="1"/>
    <col min="6641" max="6641" width="14.42578125" style="11" customWidth="1"/>
    <col min="6642" max="6894" width="9.140625" style="11"/>
    <col min="6895" max="6895" width="36.42578125" style="11" customWidth="1"/>
    <col min="6896" max="6896" width="39.42578125" style="11" customWidth="1"/>
    <col min="6897" max="6897" width="14.42578125" style="11" customWidth="1"/>
    <col min="6898" max="7150" width="9.140625" style="11"/>
    <col min="7151" max="7151" width="36.42578125" style="11" customWidth="1"/>
    <col min="7152" max="7152" width="39.42578125" style="11" customWidth="1"/>
    <col min="7153" max="7153" width="14.42578125" style="11" customWidth="1"/>
    <col min="7154" max="7406" width="9.140625" style="11"/>
    <col min="7407" max="7407" width="36.42578125" style="11" customWidth="1"/>
    <col min="7408" max="7408" width="39.42578125" style="11" customWidth="1"/>
    <col min="7409" max="7409" width="14.42578125" style="11" customWidth="1"/>
    <col min="7410" max="7662" width="9.140625" style="11"/>
    <col min="7663" max="7663" width="36.42578125" style="11" customWidth="1"/>
    <col min="7664" max="7664" width="39.42578125" style="11" customWidth="1"/>
    <col min="7665" max="7665" width="14.42578125" style="11" customWidth="1"/>
    <col min="7666" max="7918" width="9.140625" style="11"/>
    <col min="7919" max="7919" width="36.42578125" style="11" customWidth="1"/>
    <col min="7920" max="7920" width="39.42578125" style="11" customWidth="1"/>
    <col min="7921" max="7921" width="14.42578125" style="11" customWidth="1"/>
    <col min="7922" max="8174" width="9.140625" style="11"/>
    <col min="8175" max="8175" width="36.42578125" style="11" customWidth="1"/>
    <col min="8176" max="8176" width="39.42578125" style="11" customWidth="1"/>
    <col min="8177" max="8177" width="14.42578125" style="11" customWidth="1"/>
    <col min="8178" max="8430" width="9.140625" style="11"/>
    <col min="8431" max="8431" width="36.42578125" style="11" customWidth="1"/>
    <col min="8432" max="8432" width="39.42578125" style="11" customWidth="1"/>
    <col min="8433" max="8433" width="14.42578125" style="11" customWidth="1"/>
    <col min="8434" max="8686" width="9.140625" style="11"/>
    <col min="8687" max="8687" width="36.42578125" style="11" customWidth="1"/>
    <col min="8688" max="8688" width="39.42578125" style="11" customWidth="1"/>
    <col min="8689" max="8689" width="14.42578125" style="11" customWidth="1"/>
    <col min="8690" max="8942" width="9.140625" style="11"/>
    <col min="8943" max="8943" width="36.42578125" style="11" customWidth="1"/>
    <col min="8944" max="8944" width="39.42578125" style="11" customWidth="1"/>
    <col min="8945" max="8945" width="14.42578125" style="11" customWidth="1"/>
    <col min="8946" max="9198" width="9.140625" style="11"/>
    <col min="9199" max="9199" width="36.42578125" style="11" customWidth="1"/>
    <col min="9200" max="9200" width="39.42578125" style="11" customWidth="1"/>
    <col min="9201" max="9201" width="14.42578125" style="11" customWidth="1"/>
    <col min="9202" max="9454" width="9.140625" style="11"/>
    <col min="9455" max="9455" width="36.42578125" style="11" customWidth="1"/>
    <col min="9456" max="9456" width="39.42578125" style="11" customWidth="1"/>
    <col min="9457" max="9457" width="14.42578125" style="11" customWidth="1"/>
    <col min="9458" max="9710" width="9.140625" style="11"/>
    <col min="9711" max="9711" width="36.42578125" style="11" customWidth="1"/>
    <col min="9712" max="9712" width="39.42578125" style="11" customWidth="1"/>
    <col min="9713" max="9713" width="14.42578125" style="11" customWidth="1"/>
    <col min="9714" max="9966" width="9.140625" style="11"/>
    <col min="9967" max="9967" width="36.42578125" style="11" customWidth="1"/>
    <col min="9968" max="9968" width="39.42578125" style="11" customWidth="1"/>
    <col min="9969" max="9969" width="14.42578125" style="11" customWidth="1"/>
    <col min="9970" max="10222" width="9.140625" style="11"/>
    <col min="10223" max="10223" width="36.42578125" style="11" customWidth="1"/>
    <col min="10224" max="10224" width="39.42578125" style="11" customWidth="1"/>
    <col min="10225" max="10225" width="14.42578125" style="11" customWidth="1"/>
    <col min="10226" max="10478" width="9.140625" style="11"/>
    <col min="10479" max="10479" width="36.42578125" style="11" customWidth="1"/>
    <col min="10480" max="10480" width="39.42578125" style="11" customWidth="1"/>
    <col min="10481" max="10481" width="14.42578125" style="11" customWidth="1"/>
    <col min="10482" max="10734" width="9.140625" style="11"/>
    <col min="10735" max="10735" width="36.42578125" style="11" customWidth="1"/>
    <col min="10736" max="10736" width="39.42578125" style="11" customWidth="1"/>
    <col min="10737" max="10737" width="14.42578125" style="11" customWidth="1"/>
    <col min="10738" max="10990" width="9.140625" style="11"/>
    <col min="10991" max="10991" width="36.42578125" style="11" customWidth="1"/>
    <col min="10992" max="10992" width="39.42578125" style="11" customWidth="1"/>
    <col min="10993" max="10993" width="14.42578125" style="11" customWidth="1"/>
    <col min="10994" max="11246" width="9.140625" style="11"/>
    <col min="11247" max="11247" width="36.42578125" style="11" customWidth="1"/>
    <col min="11248" max="11248" width="39.42578125" style="11" customWidth="1"/>
    <col min="11249" max="11249" width="14.42578125" style="11" customWidth="1"/>
    <col min="11250" max="11502" width="9.140625" style="11"/>
    <col min="11503" max="11503" width="36.42578125" style="11" customWidth="1"/>
    <col min="11504" max="11504" width="39.42578125" style="11" customWidth="1"/>
    <col min="11505" max="11505" width="14.42578125" style="11" customWidth="1"/>
    <col min="11506" max="11758" width="9.140625" style="11"/>
    <col min="11759" max="11759" width="36.42578125" style="11" customWidth="1"/>
    <col min="11760" max="11760" width="39.42578125" style="11" customWidth="1"/>
    <col min="11761" max="11761" width="14.42578125" style="11" customWidth="1"/>
    <col min="11762" max="12014" width="9.140625" style="11"/>
    <col min="12015" max="12015" width="36.42578125" style="11" customWidth="1"/>
    <col min="12016" max="12016" width="39.42578125" style="11" customWidth="1"/>
    <col min="12017" max="12017" width="14.42578125" style="11" customWidth="1"/>
    <col min="12018" max="12270" width="9.140625" style="11"/>
    <col min="12271" max="12271" width="36.42578125" style="11" customWidth="1"/>
    <col min="12272" max="12272" width="39.42578125" style="11" customWidth="1"/>
    <col min="12273" max="12273" width="14.42578125" style="11" customWidth="1"/>
    <col min="12274" max="12526" width="9.140625" style="11"/>
    <col min="12527" max="12527" width="36.42578125" style="11" customWidth="1"/>
    <col min="12528" max="12528" width="39.42578125" style="11" customWidth="1"/>
    <col min="12529" max="12529" width="14.42578125" style="11" customWidth="1"/>
    <col min="12530" max="12782" width="9.140625" style="11"/>
    <col min="12783" max="12783" width="36.42578125" style="11" customWidth="1"/>
    <col min="12784" max="12784" width="39.42578125" style="11" customWidth="1"/>
    <col min="12785" max="12785" width="14.42578125" style="11" customWidth="1"/>
    <col min="12786" max="13038" width="9.140625" style="11"/>
    <col min="13039" max="13039" width="36.42578125" style="11" customWidth="1"/>
    <col min="13040" max="13040" width="39.42578125" style="11" customWidth="1"/>
    <col min="13041" max="13041" width="14.42578125" style="11" customWidth="1"/>
    <col min="13042" max="13294" width="9.140625" style="11"/>
    <col min="13295" max="13295" width="36.42578125" style="11" customWidth="1"/>
    <col min="13296" max="13296" width="39.42578125" style="11" customWidth="1"/>
    <col min="13297" max="13297" width="14.42578125" style="11" customWidth="1"/>
    <col min="13298" max="13550" width="9.140625" style="11"/>
    <col min="13551" max="13551" width="36.42578125" style="11" customWidth="1"/>
    <col min="13552" max="13552" width="39.42578125" style="11" customWidth="1"/>
    <col min="13553" max="13553" width="14.42578125" style="11" customWidth="1"/>
    <col min="13554" max="13806" width="9.140625" style="11"/>
    <col min="13807" max="13807" width="36.42578125" style="11" customWidth="1"/>
    <col min="13808" max="13808" width="39.42578125" style="11" customWidth="1"/>
    <col min="13809" max="13809" width="14.42578125" style="11" customWidth="1"/>
    <col min="13810" max="14062" width="9.140625" style="11"/>
    <col min="14063" max="14063" width="36.42578125" style="11" customWidth="1"/>
    <col min="14064" max="14064" width="39.42578125" style="11" customWidth="1"/>
    <col min="14065" max="14065" width="14.42578125" style="11" customWidth="1"/>
    <col min="14066" max="14318" width="9.140625" style="11"/>
    <col min="14319" max="14319" width="36.42578125" style="11" customWidth="1"/>
    <col min="14320" max="14320" width="39.42578125" style="11" customWidth="1"/>
    <col min="14321" max="14321" width="14.42578125" style="11" customWidth="1"/>
    <col min="14322" max="14574" width="9.140625" style="11"/>
    <col min="14575" max="14575" width="36.42578125" style="11" customWidth="1"/>
    <col min="14576" max="14576" width="39.42578125" style="11" customWidth="1"/>
    <col min="14577" max="14577" width="14.42578125" style="11" customWidth="1"/>
    <col min="14578" max="14830" width="9.140625" style="11"/>
    <col min="14831" max="14831" width="36.42578125" style="11" customWidth="1"/>
    <col min="14832" max="14832" width="39.42578125" style="11" customWidth="1"/>
    <col min="14833" max="14833" width="14.42578125" style="11" customWidth="1"/>
    <col min="14834" max="15086" width="9.140625" style="11"/>
    <col min="15087" max="15087" width="36.42578125" style="11" customWidth="1"/>
    <col min="15088" max="15088" width="39.42578125" style="11" customWidth="1"/>
    <col min="15089" max="15089" width="14.42578125" style="11" customWidth="1"/>
    <col min="15090" max="15342" width="9.140625" style="11"/>
    <col min="15343" max="15343" width="36.42578125" style="11" customWidth="1"/>
    <col min="15344" max="15344" width="39.42578125" style="11" customWidth="1"/>
    <col min="15345" max="15345" width="14.42578125" style="11" customWidth="1"/>
    <col min="15346" max="15598" width="9.140625" style="11"/>
    <col min="15599" max="15599" width="36.42578125" style="11" customWidth="1"/>
    <col min="15600" max="15600" width="39.42578125" style="11" customWidth="1"/>
    <col min="15601" max="15601" width="14.42578125" style="11" customWidth="1"/>
    <col min="15602" max="15854" width="9.140625" style="11"/>
    <col min="15855" max="15855" width="36.42578125" style="11" customWidth="1"/>
    <col min="15856" max="15856" width="39.42578125" style="11" customWidth="1"/>
    <col min="15857" max="15857" width="14.42578125" style="11" customWidth="1"/>
    <col min="15858" max="16110" width="9.140625" style="11"/>
    <col min="16111" max="16111" width="36.42578125" style="11" customWidth="1"/>
    <col min="16112" max="16112" width="39.42578125" style="11" customWidth="1"/>
    <col min="16113" max="16113" width="14.42578125" style="11" customWidth="1"/>
    <col min="16114" max="16384" width="9.140625" style="11"/>
  </cols>
  <sheetData>
    <row r="3" spans="1:8" ht="15.75" customHeight="1" x14ac:dyDescent="0.25">
      <c r="A3" s="28"/>
      <c r="B3" s="27" t="s">
        <v>356</v>
      </c>
    </row>
    <row r="4" spans="1:8" ht="15.75" customHeight="1" x14ac:dyDescent="0.25">
      <c r="A4" s="183" t="s">
        <v>612</v>
      </c>
      <c r="B4" s="183"/>
    </row>
    <row r="5" spans="1:8" x14ac:dyDescent="0.25">
      <c r="A5" s="28"/>
      <c r="B5" s="29"/>
    </row>
    <row r="6" spans="1:8" ht="108.75" customHeight="1" x14ac:dyDescent="0.3">
      <c r="A6" s="201" t="s">
        <v>505</v>
      </c>
      <c r="B6" s="201"/>
      <c r="D6" s="202"/>
      <c r="E6" s="202"/>
      <c r="F6" s="202"/>
      <c r="G6" s="202"/>
      <c r="H6" s="202"/>
    </row>
    <row r="7" spans="1:8" ht="16.5" thickBot="1" x14ac:dyDescent="0.3">
      <c r="B7" s="31"/>
    </row>
    <row r="8" spans="1:8" ht="79.5" thickBot="1" x14ac:dyDescent="0.3">
      <c r="A8" s="65" t="s">
        <v>357</v>
      </c>
      <c r="B8" s="124" t="s">
        <v>504</v>
      </c>
    </row>
    <row r="9" spans="1:8" ht="27.75" customHeight="1" x14ac:dyDescent="0.25">
      <c r="A9" s="32" t="s">
        <v>5</v>
      </c>
      <c r="B9" s="125">
        <v>0.66549999999999998</v>
      </c>
    </row>
    <row r="10" spans="1:8" ht="27.75" customHeight="1" x14ac:dyDescent="0.25">
      <c r="A10" s="126" t="s">
        <v>9</v>
      </c>
      <c r="B10" s="127">
        <v>0.85050000000000003</v>
      </c>
    </row>
    <row r="11" spans="1:8" ht="27.75" customHeight="1" x14ac:dyDescent="0.25">
      <c r="A11" s="126" t="s">
        <v>11</v>
      </c>
      <c r="B11" s="127">
        <v>0.97160000000000002</v>
      </c>
    </row>
    <row r="12" spans="1:8" ht="27.75" customHeight="1" x14ac:dyDescent="0.25">
      <c r="A12" s="126" t="s">
        <v>13</v>
      </c>
      <c r="B12" s="127">
        <v>1.0364</v>
      </c>
    </row>
    <row r="13" spans="1:8" ht="27.75" customHeight="1" x14ac:dyDescent="0.25">
      <c r="A13" s="126" t="s">
        <v>14</v>
      </c>
      <c r="B13" s="127">
        <v>1.85</v>
      </c>
    </row>
    <row r="14" spans="1:8" ht="27.75" customHeight="1" x14ac:dyDescent="0.25">
      <c r="A14" s="126" t="s">
        <v>16</v>
      </c>
      <c r="B14" s="127">
        <v>2.3595999999999999</v>
      </c>
    </row>
    <row r="15" spans="1:8" thickBot="1" x14ac:dyDescent="0.3">
      <c r="A15" s="70" t="s">
        <v>17</v>
      </c>
      <c r="B15" s="128">
        <v>2.4119999999999999</v>
      </c>
    </row>
  </sheetData>
  <mergeCells count="3">
    <mergeCell ref="A6:B6"/>
    <mergeCell ref="A4:B4"/>
    <mergeCell ref="D6:H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A28" workbookViewId="0">
      <selection activeCell="A45" sqref="A45"/>
    </sheetView>
  </sheetViews>
  <sheetFormatPr defaultRowHeight="15" x14ac:dyDescent="0.25"/>
  <cols>
    <col min="1" max="1" width="75.28515625" style="2" customWidth="1"/>
    <col min="2" max="2" width="11.28515625" style="21" customWidth="1"/>
    <col min="3" max="3" width="10.140625" style="2" customWidth="1"/>
    <col min="4" max="4" width="9.42578125" style="2" customWidth="1"/>
    <col min="5" max="5" width="9.140625" style="2" customWidth="1"/>
    <col min="6" max="6" width="8.140625" style="2" customWidth="1"/>
    <col min="7" max="7" width="6" style="2" customWidth="1"/>
    <col min="8" max="8" width="9.140625" style="2" customWidth="1"/>
    <col min="9" max="9" width="7.85546875" style="2" customWidth="1"/>
    <col min="10" max="10" width="5.42578125" style="2" customWidth="1"/>
    <col min="11" max="11" width="8.140625" style="2" customWidth="1"/>
    <col min="12" max="13" width="6.42578125" style="3" hidden="1" customWidth="1"/>
    <col min="14" max="14" width="9.140625" style="2" customWidth="1"/>
    <col min="15" max="16384" width="9.140625" style="2"/>
  </cols>
  <sheetData>
    <row r="1" spans="1:5" x14ac:dyDescent="0.25">
      <c r="A1" s="203" t="s">
        <v>98</v>
      </c>
      <c r="B1" s="203"/>
      <c r="C1" s="1"/>
    </row>
    <row r="2" spans="1:5" ht="15.75" x14ac:dyDescent="0.25">
      <c r="A2" s="183" t="s">
        <v>612</v>
      </c>
      <c r="B2" s="183"/>
      <c r="C2" s="4"/>
    </row>
    <row r="3" spans="1:5" ht="35.25" customHeight="1" x14ac:dyDescent="0.25">
      <c r="A3" s="204" t="s">
        <v>161</v>
      </c>
      <c r="B3" s="204"/>
      <c r="C3" s="5"/>
      <c r="D3" s="6"/>
      <c r="E3" s="6"/>
    </row>
    <row r="4" spans="1:5" ht="39" customHeight="1" x14ac:dyDescent="0.25">
      <c r="A4" s="7" t="s">
        <v>99</v>
      </c>
      <c r="B4" s="7" t="s">
        <v>133</v>
      </c>
    </row>
    <row r="5" spans="1:5" x14ac:dyDescent="0.25">
      <c r="A5" s="8" t="s">
        <v>100</v>
      </c>
      <c r="B5" s="136">
        <v>190</v>
      </c>
    </row>
    <row r="6" spans="1:5" x14ac:dyDescent="0.25">
      <c r="A6" s="8" t="s">
        <v>101</v>
      </c>
      <c r="B6" s="136">
        <v>282.5</v>
      </c>
    </row>
    <row r="7" spans="1:5" ht="16.5" customHeight="1" x14ac:dyDescent="0.25">
      <c r="A7" s="8" t="s">
        <v>102</v>
      </c>
      <c r="B7" s="136">
        <v>250</v>
      </c>
    </row>
    <row r="8" spans="1:5" ht="16.5" customHeight="1" x14ac:dyDescent="0.25">
      <c r="A8" s="8" t="s">
        <v>103</v>
      </c>
      <c r="B8" s="136">
        <v>360</v>
      </c>
    </row>
    <row r="9" spans="1:5" ht="16.5" customHeight="1" x14ac:dyDescent="0.25">
      <c r="A9" s="8" t="s">
        <v>162</v>
      </c>
      <c r="B9" s="136">
        <v>312.5</v>
      </c>
    </row>
    <row r="10" spans="1:5" ht="16.5" customHeight="1" x14ac:dyDescent="0.25">
      <c r="A10" s="8" t="s">
        <v>163</v>
      </c>
      <c r="B10" s="136">
        <v>387.5</v>
      </c>
    </row>
    <row r="11" spans="1:5" x14ac:dyDescent="0.25">
      <c r="A11" s="8" t="s">
        <v>238</v>
      </c>
      <c r="B11" s="136">
        <v>728.75</v>
      </c>
    </row>
    <row r="12" spans="1:5" ht="16.5" customHeight="1" x14ac:dyDescent="0.25">
      <c r="A12" s="8" t="s">
        <v>104</v>
      </c>
      <c r="B12" s="136">
        <v>948.75</v>
      </c>
    </row>
    <row r="13" spans="1:5" ht="16.5" customHeight="1" x14ac:dyDescent="0.25">
      <c r="A13" s="8" t="s">
        <v>105</v>
      </c>
      <c r="B13" s="136">
        <v>1072.5</v>
      </c>
    </row>
    <row r="14" spans="1:5" ht="16.5" customHeight="1" x14ac:dyDescent="0.25">
      <c r="A14" s="8" t="s">
        <v>106</v>
      </c>
      <c r="B14" s="138">
        <v>790.47</v>
      </c>
    </row>
    <row r="15" spans="1:5" ht="16.5" customHeight="1" x14ac:dyDescent="0.25">
      <c r="A15" s="8" t="s">
        <v>107</v>
      </c>
      <c r="B15" s="138">
        <v>790.47</v>
      </c>
    </row>
    <row r="16" spans="1:5" x14ac:dyDescent="0.25">
      <c r="A16" s="132" t="s">
        <v>235</v>
      </c>
      <c r="B16" s="138">
        <v>835.61</v>
      </c>
    </row>
    <row r="17" spans="1:3" ht="16.5" customHeight="1" x14ac:dyDescent="0.25">
      <c r="A17" s="8" t="s">
        <v>108</v>
      </c>
      <c r="B17" s="136">
        <v>443.75</v>
      </c>
    </row>
    <row r="18" spans="1:3" ht="16.5" customHeight="1" x14ac:dyDescent="0.25">
      <c r="A18" s="8" t="s">
        <v>109</v>
      </c>
      <c r="B18" s="136">
        <v>560.9</v>
      </c>
    </row>
    <row r="19" spans="1:3" ht="16.5" customHeight="1" x14ac:dyDescent="0.25">
      <c r="A19" s="8" t="s">
        <v>110</v>
      </c>
      <c r="B19" s="136">
        <v>482.8</v>
      </c>
    </row>
    <row r="20" spans="1:3" ht="16.5" customHeight="1" x14ac:dyDescent="0.25">
      <c r="A20" s="83" t="s">
        <v>111</v>
      </c>
      <c r="B20" s="136">
        <v>631.9</v>
      </c>
    </row>
    <row r="21" spans="1:3" ht="28.5" customHeight="1" x14ac:dyDescent="0.25">
      <c r="A21" s="133" t="s">
        <v>564</v>
      </c>
      <c r="B21" s="139">
        <v>33000</v>
      </c>
    </row>
    <row r="22" spans="1:3" ht="27.75" customHeight="1" x14ac:dyDescent="0.25">
      <c r="A22" s="134" t="s">
        <v>573</v>
      </c>
      <c r="B22" s="136">
        <v>1000</v>
      </c>
      <c r="C22" s="13"/>
    </row>
    <row r="23" spans="1:3" ht="28.5" customHeight="1" x14ac:dyDescent="0.25">
      <c r="A23" s="134" t="s">
        <v>544</v>
      </c>
      <c r="B23" s="140">
        <v>628.22</v>
      </c>
      <c r="C23" s="98"/>
    </row>
    <row r="24" spans="1:3" ht="24.75" customHeight="1" x14ac:dyDescent="0.25">
      <c r="A24" s="8" t="s">
        <v>498</v>
      </c>
      <c r="B24" s="136">
        <v>3906</v>
      </c>
      <c r="C24" s="13"/>
    </row>
    <row r="25" spans="1:3" ht="16.5" customHeight="1" x14ac:dyDescent="0.25">
      <c r="A25" s="8" t="s">
        <v>112</v>
      </c>
      <c r="B25" s="136">
        <v>506.35</v>
      </c>
    </row>
    <row r="26" spans="1:3" x14ac:dyDescent="0.25">
      <c r="A26" s="8" t="s">
        <v>113</v>
      </c>
      <c r="B26" s="136">
        <v>1051.24</v>
      </c>
    </row>
    <row r="27" spans="1:3" ht="16.5" customHeight="1" x14ac:dyDescent="0.25">
      <c r="A27" s="135" t="s">
        <v>236</v>
      </c>
      <c r="B27" s="138">
        <v>1487.91</v>
      </c>
    </row>
    <row r="28" spans="1:3" ht="16.5" customHeight="1" x14ac:dyDescent="0.25">
      <c r="A28" s="8" t="s">
        <v>114</v>
      </c>
      <c r="B28" s="138">
        <v>5302.5</v>
      </c>
    </row>
    <row r="29" spans="1:3" ht="16.5" customHeight="1" x14ac:dyDescent="0.25">
      <c r="A29" s="8" t="s">
        <v>115</v>
      </c>
      <c r="B29" s="138">
        <v>2499.08</v>
      </c>
    </row>
    <row r="30" spans="1:3" ht="16.5" customHeight="1" x14ac:dyDescent="0.25">
      <c r="A30" s="131" t="s">
        <v>567</v>
      </c>
      <c r="B30" s="138">
        <v>1306.5899999999999</v>
      </c>
    </row>
    <row r="31" spans="1:3" ht="16.5" customHeight="1" x14ac:dyDescent="0.25">
      <c r="A31" s="131" t="s">
        <v>568</v>
      </c>
      <c r="B31" s="138">
        <v>3906.59</v>
      </c>
    </row>
    <row r="32" spans="1:3" ht="24" customHeight="1" x14ac:dyDescent="0.25">
      <c r="A32" s="175" t="s">
        <v>614</v>
      </c>
      <c r="B32" s="138">
        <v>300</v>
      </c>
    </row>
    <row r="33" spans="1:2" ht="16.5" customHeight="1" x14ac:dyDescent="0.25">
      <c r="A33" s="8" t="s">
        <v>116</v>
      </c>
      <c r="B33" s="138">
        <v>630</v>
      </c>
    </row>
    <row r="34" spans="1:2" ht="16.5" customHeight="1" x14ac:dyDescent="0.25">
      <c r="A34" s="8" t="s">
        <v>117</v>
      </c>
      <c r="B34" s="138">
        <v>735</v>
      </c>
    </row>
    <row r="35" spans="1:2" ht="16.5" customHeight="1" x14ac:dyDescent="0.25">
      <c r="A35" s="8" t="s">
        <v>118</v>
      </c>
      <c r="B35" s="138">
        <v>1242</v>
      </c>
    </row>
    <row r="36" spans="1:2" ht="18.75" customHeight="1" x14ac:dyDescent="0.25">
      <c r="A36" s="9" t="s">
        <v>119</v>
      </c>
      <c r="B36" s="138">
        <v>3043.48</v>
      </c>
    </row>
    <row r="37" spans="1:2" ht="23.25" customHeight="1" x14ac:dyDescent="0.25">
      <c r="A37" s="9" t="s">
        <v>120</v>
      </c>
      <c r="B37" s="138">
        <v>8882.32</v>
      </c>
    </row>
    <row r="38" spans="1:2" ht="16.5" customHeight="1" x14ac:dyDescent="0.25">
      <c r="A38" s="9" t="s">
        <v>121</v>
      </c>
      <c r="B38" s="138">
        <v>5029.99</v>
      </c>
    </row>
    <row r="39" spans="1:2" ht="16.5" customHeight="1" x14ac:dyDescent="0.25">
      <c r="A39" s="9" t="s">
        <v>122</v>
      </c>
      <c r="B39" s="138">
        <v>7090.96</v>
      </c>
    </row>
    <row r="40" spans="1:2" ht="18.75" customHeight="1" x14ac:dyDescent="0.25">
      <c r="A40" s="9" t="s">
        <v>123</v>
      </c>
      <c r="B40" s="138">
        <v>3348.72</v>
      </c>
    </row>
    <row r="41" spans="1:2" ht="25.5" customHeight="1" x14ac:dyDescent="0.25">
      <c r="A41" s="9" t="s">
        <v>124</v>
      </c>
      <c r="B41" s="138">
        <v>12549.53</v>
      </c>
    </row>
    <row r="42" spans="1:2" ht="16.5" customHeight="1" x14ac:dyDescent="0.25">
      <c r="A42" s="9" t="s">
        <v>125</v>
      </c>
      <c r="B42" s="138">
        <v>8248</v>
      </c>
    </row>
    <row r="43" spans="1:2" ht="16.5" customHeight="1" x14ac:dyDescent="0.25">
      <c r="A43" s="9" t="s">
        <v>126</v>
      </c>
      <c r="B43" s="138">
        <v>11628</v>
      </c>
    </row>
    <row r="44" spans="1:2" ht="16.5" customHeight="1" x14ac:dyDescent="0.25">
      <c r="A44" s="8" t="s">
        <v>574</v>
      </c>
      <c r="B44" s="138">
        <v>100</v>
      </c>
    </row>
    <row r="45" spans="1:2" ht="16.5" customHeight="1" x14ac:dyDescent="0.25">
      <c r="A45" s="8" t="s">
        <v>575</v>
      </c>
      <c r="B45" s="138">
        <v>118</v>
      </c>
    </row>
    <row r="46" spans="1:2" ht="16.5" customHeight="1" x14ac:dyDescent="0.25">
      <c r="A46" s="8" t="s">
        <v>576</v>
      </c>
      <c r="B46" s="138">
        <v>113</v>
      </c>
    </row>
    <row r="47" spans="1:2" ht="16.5" customHeight="1" x14ac:dyDescent="0.25">
      <c r="A47" s="8" t="s">
        <v>127</v>
      </c>
      <c r="B47" s="137">
        <v>118.79</v>
      </c>
    </row>
    <row r="48" spans="1:2" ht="16.5" customHeight="1" x14ac:dyDescent="0.25">
      <c r="A48" s="8" t="s">
        <v>128</v>
      </c>
      <c r="B48" s="137">
        <f>147.82</f>
        <v>147.82</v>
      </c>
    </row>
    <row r="49" spans="1:2" ht="16.5" customHeight="1" x14ac:dyDescent="0.25">
      <c r="A49" s="8" t="s">
        <v>129</v>
      </c>
      <c r="B49" s="137">
        <f>130.6</f>
        <v>130.6</v>
      </c>
    </row>
    <row r="50" spans="1:2" ht="16.5" customHeight="1" x14ac:dyDescent="0.25">
      <c r="A50" s="8" t="s">
        <v>130</v>
      </c>
      <c r="B50" s="137">
        <f>115.77</f>
        <v>115.77</v>
      </c>
    </row>
    <row r="51" spans="1:2" x14ac:dyDescent="0.25">
      <c r="A51" s="175" t="s">
        <v>131</v>
      </c>
      <c r="B51" s="137">
        <f>129.38</f>
        <v>129.38</v>
      </c>
    </row>
    <row r="52" spans="1:2" x14ac:dyDescent="0.25">
      <c r="A52" s="175" t="s">
        <v>616</v>
      </c>
      <c r="B52" s="137">
        <f>130.6</f>
        <v>130.6</v>
      </c>
    </row>
    <row r="54" spans="1:2" x14ac:dyDescent="0.25">
      <c r="A54" s="176" t="s">
        <v>615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76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2"/>
  <sheetViews>
    <sheetView tabSelected="1" topLeftCell="A166" workbookViewId="0">
      <selection activeCell="C198" sqref="C198"/>
    </sheetView>
  </sheetViews>
  <sheetFormatPr defaultRowHeight="15" x14ac:dyDescent="0.25"/>
  <cols>
    <col min="1" max="1" width="9.140625" style="35"/>
    <col min="2" max="2" width="27.5703125" style="34" customWidth="1"/>
    <col min="3" max="3" width="39.85546875" style="34" customWidth="1"/>
    <col min="4" max="4" width="7.5703125" style="35" customWidth="1"/>
    <col min="5" max="5" width="10.85546875" style="35" customWidth="1"/>
    <col min="6" max="16384" width="9.140625" style="34"/>
  </cols>
  <sheetData>
    <row r="1" spans="1:5" x14ac:dyDescent="0.25">
      <c r="E1" s="102" t="s">
        <v>488</v>
      </c>
    </row>
    <row r="2" spans="1:5" x14ac:dyDescent="0.25">
      <c r="E2" s="102" t="s">
        <v>609</v>
      </c>
    </row>
    <row r="3" spans="1:5" ht="48" customHeight="1" x14ac:dyDescent="0.25">
      <c r="A3" s="215" t="s">
        <v>228</v>
      </c>
      <c r="B3" s="215"/>
      <c r="C3" s="215"/>
      <c r="D3" s="215"/>
      <c r="E3" s="215"/>
    </row>
    <row r="4" spans="1:5" ht="34.5" customHeight="1" x14ac:dyDescent="0.25">
      <c r="A4" s="36" t="s">
        <v>2</v>
      </c>
      <c r="B4" s="36" t="s">
        <v>0</v>
      </c>
      <c r="C4" s="36" t="s">
        <v>1</v>
      </c>
      <c r="D4" s="36" t="s">
        <v>97</v>
      </c>
      <c r="E4" s="37" t="s">
        <v>3</v>
      </c>
    </row>
    <row r="5" spans="1:5" ht="24.75" customHeight="1" x14ac:dyDescent="0.25">
      <c r="A5" s="213" t="s">
        <v>229</v>
      </c>
      <c r="B5" s="213"/>
      <c r="C5" s="213"/>
      <c r="D5" s="213"/>
      <c r="E5" s="214"/>
    </row>
    <row r="6" spans="1:5" x14ac:dyDescent="0.25">
      <c r="A6" s="117">
        <v>2020101</v>
      </c>
      <c r="B6" s="119" t="s">
        <v>24</v>
      </c>
      <c r="C6" s="107" t="s">
        <v>155</v>
      </c>
      <c r="D6" s="117">
        <v>0.5</v>
      </c>
      <c r="E6" s="212" t="s">
        <v>5</v>
      </c>
    </row>
    <row r="7" spans="1:5" x14ac:dyDescent="0.25">
      <c r="A7" s="117">
        <v>2300101</v>
      </c>
      <c r="B7" s="119" t="s">
        <v>82</v>
      </c>
      <c r="C7" s="107" t="s">
        <v>155</v>
      </c>
      <c r="D7" s="117">
        <v>0.5</v>
      </c>
      <c r="E7" s="212"/>
    </row>
    <row r="8" spans="1:5" x14ac:dyDescent="0.25">
      <c r="A8" s="117">
        <v>2360101</v>
      </c>
      <c r="B8" s="119" t="s">
        <v>68</v>
      </c>
      <c r="C8" s="107" t="s">
        <v>155</v>
      </c>
      <c r="D8" s="117">
        <v>0.5</v>
      </c>
      <c r="E8" s="212"/>
    </row>
    <row r="9" spans="1:5" x14ac:dyDescent="0.25">
      <c r="A9" s="117">
        <v>2510101</v>
      </c>
      <c r="B9" s="119" t="s">
        <v>40</v>
      </c>
      <c r="C9" s="107" t="s">
        <v>155</v>
      </c>
      <c r="D9" s="117">
        <v>0.5</v>
      </c>
      <c r="E9" s="212"/>
    </row>
    <row r="10" spans="1:5" x14ac:dyDescent="0.25">
      <c r="A10" s="117">
        <v>4010601</v>
      </c>
      <c r="B10" s="119" t="s">
        <v>239</v>
      </c>
      <c r="C10" s="107" t="s">
        <v>359</v>
      </c>
      <c r="D10" s="117">
        <v>0.5</v>
      </c>
      <c r="E10" s="212"/>
    </row>
    <row r="11" spans="1:5" x14ac:dyDescent="0.25">
      <c r="A11" s="117">
        <v>4010801</v>
      </c>
      <c r="B11" s="119" t="s">
        <v>239</v>
      </c>
      <c r="C11" s="107" t="s">
        <v>369</v>
      </c>
      <c r="D11" s="117">
        <v>0.5</v>
      </c>
      <c r="E11" s="212"/>
    </row>
    <row r="12" spans="1:5" x14ac:dyDescent="0.25">
      <c r="A12" s="117">
        <v>4012801</v>
      </c>
      <c r="B12" s="119" t="s">
        <v>239</v>
      </c>
      <c r="C12" s="107" t="s">
        <v>366</v>
      </c>
      <c r="D12" s="117">
        <v>0.5</v>
      </c>
      <c r="E12" s="212"/>
    </row>
    <row r="13" spans="1:5" ht="14.25" customHeight="1" x14ac:dyDescent="0.25">
      <c r="A13" s="117">
        <v>4013701</v>
      </c>
      <c r="B13" s="119" t="s">
        <v>239</v>
      </c>
      <c r="C13" s="107" t="s">
        <v>434</v>
      </c>
      <c r="D13" s="117">
        <v>0.5</v>
      </c>
      <c r="E13" s="212"/>
    </row>
    <row r="14" spans="1:5" ht="15" customHeight="1" x14ac:dyDescent="0.25">
      <c r="A14" s="117">
        <v>4013801</v>
      </c>
      <c r="B14" s="119" t="s">
        <v>239</v>
      </c>
      <c r="C14" s="107" t="s">
        <v>360</v>
      </c>
      <c r="D14" s="117">
        <v>0.5</v>
      </c>
      <c r="E14" s="212"/>
    </row>
    <row r="15" spans="1:5" ht="15" customHeight="1" x14ac:dyDescent="0.25">
      <c r="A15" s="117">
        <v>4014801</v>
      </c>
      <c r="B15" s="119" t="s">
        <v>239</v>
      </c>
      <c r="C15" s="107" t="s">
        <v>433</v>
      </c>
      <c r="D15" s="117">
        <v>0.5</v>
      </c>
      <c r="E15" s="212"/>
    </row>
    <row r="16" spans="1:5" ht="15" customHeight="1" x14ac:dyDescent="0.25">
      <c r="A16" s="117">
        <v>2010201</v>
      </c>
      <c r="B16" s="119" t="s">
        <v>55</v>
      </c>
      <c r="C16" s="107" t="s">
        <v>365</v>
      </c>
      <c r="D16" s="117">
        <v>0.5</v>
      </c>
      <c r="E16" s="212"/>
    </row>
    <row r="17" spans="1:5" ht="15" customHeight="1" x14ac:dyDescent="0.25">
      <c r="A17" s="117">
        <v>4150401</v>
      </c>
      <c r="B17" s="106" t="s">
        <v>26</v>
      </c>
      <c r="C17" s="120" t="s">
        <v>159</v>
      </c>
      <c r="D17" s="117">
        <v>0.5</v>
      </c>
      <c r="E17" s="212"/>
    </row>
    <row r="18" spans="1:5" ht="15" customHeight="1" x14ac:dyDescent="0.25">
      <c r="A18" s="117">
        <v>4190101</v>
      </c>
      <c r="B18" s="106" t="s">
        <v>19</v>
      </c>
      <c r="C18" s="120" t="s">
        <v>159</v>
      </c>
      <c r="D18" s="117">
        <v>0.5</v>
      </c>
      <c r="E18" s="212"/>
    </row>
    <row r="19" spans="1:5" ht="15" customHeight="1" x14ac:dyDescent="0.25">
      <c r="A19" s="117">
        <v>4190301</v>
      </c>
      <c r="B19" s="106" t="s">
        <v>19</v>
      </c>
      <c r="C19" s="120" t="s">
        <v>369</v>
      </c>
      <c r="D19" s="117">
        <v>0.5</v>
      </c>
      <c r="E19" s="212"/>
    </row>
    <row r="20" spans="1:5" ht="15" customHeight="1" x14ac:dyDescent="0.25">
      <c r="A20" s="117">
        <v>4220101</v>
      </c>
      <c r="B20" s="106" t="s">
        <v>44</v>
      </c>
      <c r="C20" s="120" t="s">
        <v>155</v>
      </c>
      <c r="D20" s="117">
        <v>0.5</v>
      </c>
      <c r="E20" s="212"/>
    </row>
    <row r="21" spans="1:5" ht="15" customHeight="1" x14ac:dyDescent="0.25">
      <c r="A21" s="117">
        <v>4240101</v>
      </c>
      <c r="B21" s="106" t="s">
        <v>158</v>
      </c>
      <c r="C21" s="120" t="s">
        <v>155</v>
      </c>
      <c r="D21" s="117">
        <v>0.5</v>
      </c>
      <c r="E21" s="212"/>
    </row>
    <row r="22" spans="1:5" ht="15" customHeight="1" x14ac:dyDescent="0.25">
      <c r="A22" s="117">
        <v>4270101</v>
      </c>
      <c r="B22" s="106" t="s">
        <v>6</v>
      </c>
      <c r="C22" s="120" t="s">
        <v>364</v>
      </c>
      <c r="D22" s="117">
        <v>0.5</v>
      </c>
      <c r="E22" s="212"/>
    </row>
    <row r="23" spans="1:5" ht="15" customHeight="1" x14ac:dyDescent="0.25">
      <c r="A23" s="117">
        <v>4270501</v>
      </c>
      <c r="B23" s="106" t="s">
        <v>6</v>
      </c>
      <c r="C23" s="120" t="s">
        <v>432</v>
      </c>
      <c r="D23" s="117">
        <v>0.5</v>
      </c>
      <c r="E23" s="212"/>
    </row>
    <row r="24" spans="1:5" ht="15" customHeight="1" x14ac:dyDescent="0.25">
      <c r="A24" s="117">
        <v>4270601</v>
      </c>
      <c r="B24" s="106" t="s">
        <v>6</v>
      </c>
      <c r="C24" s="120" t="s">
        <v>372</v>
      </c>
      <c r="D24" s="117">
        <v>0.5</v>
      </c>
      <c r="E24" s="212"/>
    </row>
    <row r="25" spans="1:5" ht="15" customHeight="1" x14ac:dyDescent="0.25">
      <c r="A25" s="117">
        <v>4330101</v>
      </c>
      <c r="B25" s="106" t="s">
        <v>156</v>
      </c>
      <c r="C25" s="120" t="s">
        <v>155</v>
      </c>
      <c r="D25" s="117">
        <v>0.5</v>
      </c>
      <c r="E25" s="212"/>
    </row>
    <row r="26" spans="1:5" ht="15" customHeight="1" x14ac:dyDescent="0.25">
      <c r="A26" s="117">
        <v>4370301</v>
      </c>
      <c r="B26" s="106" t="s">
        <v>7</v>
      </c>
      <c r="C26" s="120" t="s">
        <v>361</v>
      </c>
      <c r="D26" s="117">
        <v>0.5</v>
      </c>
      <c r="E26" s="212"/>
    </row>
    <row r="27" spans="1:5" ht="15" customHeight="1" x14ac:dyDescent="0.25">
      <c r="A27" s="117">
        <v>4400301</v>
      </c>
      <c r="B27" s="106" t="s">
        <v>15</v>
      </c>
      <c r="C27" s="120" t="s">
        <v>376</v>
      </c>
      <c r="D27" s="117">
        <v>0.5</v>
      </c>
      <c r="E27" s="212"/>
    </row>
    <row r="28" spans="1:5" ht="15" customHeight="1" x14ac:dyDescent="0.25">
      <c r="A28" s="117">
        <v>4010501</v>
      </c>
      <c r="B28" s="119" t="s">
        <v>239</v>
      </c>
      <c r="C28" s="107" t="s">
        <v>363</v>
      </c>
      <c r="D28" s="117">
        <v>0.55000000000000004</v>
      </c>
      <c r="E28" s="212" t="s">
        <v>9</v>
      </c>
    </row>
    <row r="29" spans="1:5" ht="15" customHeight="1" x14ac:dyDescent="0.25">
      <c r="A29" s="117">
        <v>2410101</v>
      </c>
      <c r="B29" s="119" t="s">
        <v>66</v>
      </c>
      <c r="C29" s="107" t="s">
        <v>155</v>
      </c>
      <c r="D29" s="117">
        <v>0.55000000000000004</v>
      </c>
      <c r="E29" s="212"/>
    </row>
    <row r="30" spans="1:5" ht="15" customHeight="1" x14ac:dyDescent="0.25">
      <c r="A30" s="117">
        <v>4120401</v>
      </c>
      <c r="B30" s="106" t="s">
        <v>4</v>
      </c>
      <c r="C30" s="120" t="s">
        <v>364</v>
      </c>
      <c r="D30" s="117">
        <v>0.55000000000000004</v>
      </c>
      <c r="E30" s="212"/>
    </row>
    <row r="31" spans="1:5" ht="15" customHeight="1" x14ac:dyDescent="0.25">
      <c r="A31" s="117">
        <v>4270201</v>
      </c>
      <c r="B31" s="106" t="s">
        <v>6</v>
      </c>
      <c r="C31" s="120" t="s">
        <v>160</v>
      </c>
      <c r="D31" s="117">
        <v>0.55000000000000004</v>
      </c>
      <c r="E31" s="212"/>
    </row>
    <row r="32" spans="1:5" ht="15" customHeight="1" x14ac:dyDescent="0.25">
      <c r="A32" s="117">
        <v>4270901</v>
      </c>
      <c r="B32" s="106" t="s">
        <v>6</v>
      </c>
      <c r="C32" s="120" t="s">
        <v>362</v>
      </c>
      <c r="D32" s="117">
        <v>0.55000000000000004</v>
      </c>
      <c r="E32" s="212"/>
    </row>
    <row r="33" spans="1:5" ht="15" customHeight="1" x14ac:dyDescent="0.25">
      <c r="A33" s="117">
        <v>4010101</v>
      </c>
      <c r="B33" s="119" t="s">
        <v>239</v>
      </c>
      <c r="C33" s="107" t="s">
        <v>364</v>
      </c>
      <c r="D33" s="117">
        <v>0.6</v>
      </c>
      <c r="E33" s="212" t="s">
        <v>11</v>
      </c>
    </row>
    <row r="34" spans="1:5" ht="15" customHeight="1" x14ac:dyDescent="0.25">
      <c r="A34" s="117">
        <v>4010701</v>
      </c>
      <c r="B34" s="119" t="s">
        <v>239</v>
      </c>
      <c r="C34" s="107" t="s">
        <v>374</v>
      </c>
      <c r="D34" s="117">
        <v>0.6</v>
      </c>
      <c r="E34" s="212"/>
    </row>
    <row r="35" spans="1:5" ht="15" customHeight="1" x14ac:dyDescent="0.25">
      <c r="A35" s="117">
        <v>4011201</v>
      </c>
      <c r="B35" s="119" t="s">
        <v>239</v>
      </c>
      <c r="C35" s="107" t="s">
        <v>377</v>
      </c>
      <c r="D35" s="117">
        <v>0.6</v>
      </c>
      <c r="E35" s="212"/>
    </row>
    <row r="36" spans="1:5" ht="15" customHeight="1" x14ac:dyDescent="0.25">
      <c r="A36" s="117">
        <v>4012001</v>
      </c>
      <c r="B36" s="119" t="s">
        <v>239</v>
      </c>
      <c r="C36" s="107" t="s">
        <v>373</v>
      </c>
      <c r="D36" s="117">
        <v>0.6</v>
      </c>
      <c r="E36" s="212"/>
    </row>
    <row r="37" spans="1:5" ht="15" customHeight="1" x14ac:dyDescent="0.25">
      <c r="A37" s="117">
        <v>4070101</v>
      </c>
      <c r="B37" s="106" t="s">
        <v>10</v>
      </c>
      <c r="C37" s="120" t="s">
        <v>159</v>
      </c>
      <c r="D37" s="117">
        <v>0.6</v>
      </c>
      <c r="E37" s="212"/>
    </row>
    <row r="38" spans="1:5" ht="15" customHeight="1" x14ac:dyDescent="0.25">
      <c r="A38" s="117">
        <v>4300701</v>
      </c>
      <c r="B38" s="106" t="s">
        <v>12</v>
      </c>
      <c r="C38" s="120" t="s">
        <v>159</v>
      </c>
      <c r="D38" s="117">
        <v>0.6</v>
      </c>
      <c r="E38" s="212"/>
    </row>
    <row r="39" spans="1:5" ht="15" customHeight="1" x14ac:dyDescent="0.25">
      <c r="A39" s="117">
        <v>4402301</v>
      </c>
      <c r="B39" s="106" t="s">
        <v>15</v>
      </c>
      <c r="C39" s="120" t="s">
        <v>372</v>
      </c>
      <c r="D39" s="117">
        <v>0.6</v>
      </c>
      <c r="E39" s="212"/>
    </row>
    <row r="40" spans="1:5" ht="15" customHeight="1" x14ac:dyDescent="0.25">
      <c r="A40" s="117">
        <v>2010101</v>
      </c>
      <c r="B40" s="119" t="s">
        <v>55</v>
      </c>
      <c r="C40" s="107" t="s">
        <v>155</v>
      </c>
      <c r="D40" s="117">
        <v>0.65</v>
      </c>
      <c r="E40" s="212" t="s">
        <v>13</v>
      </c>
    </row>
    <row r="41" spans="1:5" ht="15" customHeight="1" x14ac:dyDescent="0.25">
      <c r="A41" s="117">
        <v>2450101</v>
      </c>
      <c r="B41" s="119" t="s">
        <v>47</v>
      </c>
      <c r="C41" s="107" t="s">
        <v>155</v>
      </c>
      <c r="D41" s="117">
        <v>0.65</v>
      </c>
      <c r="E41" s="212"/>
    </row>
    <row r="42" spans="1:5" x14ac:dyDescent="0.25">
      <c r="A42" s="117">
        <v>2540101</v>
      </c>
      <c r="B42" s="119" t="s">
        <v>59</v>
      </c>
      <c r="C42" s="107" t="s">
        <v>155</v>
      </c>
      <c r="D42" s="117">
        <v>0.65</v>
      </c>
      <c r="E42" s="212"/>
    </row>
    <row r="43" spans="1:5" x14ac:dyDescent="0.25">
      <c r="A43" s="117">
        <v>4013601</v>
      </c>
      <c r="B43" s="119" t="s">
        <v>239</v>
      </c>
      <c r="C43" s="107" t="s">
        <v>389</v>
      </c>
      <c r="D43" s="117">
        <v>0.65</v>
      </c>
      <c r="E43" s="212"/>
    </row>
    <row r="44" spans="1:5" x14ac:dyDescent="0.25">
      <c r="A44" s="117">
        <v>2180101</v>
      </c>
      <c r="B44" s="119" t="s">
        <v>67</v>
      </c>
      <c r="C44" s="107" t="s">
        <v>155</v>
      </c>
      <c r="D44" s="117">
        <v>0.7</v>
      </c>
      <c r="E44" s="212" t="s">
        <v>14</v>
      </c>
    </row>
    <row r="45" spans="1:5" x14ac:dyDescent="0.25">
      <c r="A45" s="117">
        <v>4012601</v>
      </c>
      <c r="B45" s="119" t="s">
        <v>239</v>
      </c>
      <c r="C45" s="107" t="s">
        <v>382</v>
      </c>
      <c r="D45" s="117">
        <v>0.7</v>
      </c>
      <c r="E45" s="212"/>
    </row>
    <row r="46" spans="1:5" x14ac:dyDescent="0.25">
      <c r="A46" s="117">
        <v>4300401</v>
      </c>
      <c r="B46" s="106" t="s">
        <v>12</v>
      </c>
      <c r="C46" s="120" t="s">
        <v>376</v>
      </c>
      <c r="D46" s="117">
        <v>0.7</v>
      </c>
      <c r="E46" s="212"/>
    </row>
    <row r="47" spans="1:5" x14ac:dyDescent="0.25">
      <c r="A47" s="117">
        <v>4370801</v>
      </c>
      <c r="B47" s="106" t="s">
        <v>7</v>
      </c>
      <c r="C47" s="120" t="s">
        <v>369</v>
      </c>
      <c r="D47" s="117">
        <v>0.7</v>
      </c>
      <c r="E47" s="212"/>
    </row>
    <row r="48" spans="1:5" x14ac:dyDescent="0.25">
      <c r="A48" s="117">
        <v>2150101</v>
      </c>
      <c r="B48" s="119" t="s">
        <v>65</v>
      </c>
      <c r="C48" s="107" t="s">
        <v>155</v>
      </c>
      <c r="D48" s="117">
        <v>0.75</v>
      </c>
      <c r="E48" s="212" t="s">
        <v>16</v>
      </c>
    </row>
    <row r="49" spans="1:5" x14ac:dyDescent="0.25">
      <c r="A49" s="117">
        <v>2470101</v>
      </c>
      <c r="B49" s="119" t="s">
        <v>77</v>
      </c>
      <c r="C49" s="107" t="s">
        <v>155</v>
      </c>
      <c r="D49" s="117">
        <v>0.75</v>
      </c>
      <c r="E49" s="212"/>
    </row>
    <row r="50" spans="1:5" x14ac:dyDescent="0.25">
      <c r="A50" s="117">
        <v>4010201</v>
      </c>
      <c r="B50" s="119" t="s">
        <v>239</v>
      </c>
      <c r="C50" s="107" t="s">
        <v>371</v>
      </c>
      <c r="D50" s="117">
        <v>0.75</v>
      </c>
      <c r="E50" s="212"/>
    </row>
    <row r="51" spans="1:5" ht="14.25" customHeight="1" x14ac:dyDescent="0.25">
      <c r="A51" s="117">
        <v>4012201</v>
      </c>
      <c r="B51" s="119" t="s">
        <v>239</v>
      </c>
      <c r="C51" s="107" t="s">
        <v>381</v>
      </c>
      <c r="D51" s="117">
        <v>0.75</v>
      </c>
      <c r="E51" s="212"/>
    </row>
    <row r="52" spans="1:5" x14ac:dyDescent="0.25">
      <c r="A52" s="117">
        <v>2230101</v>
      </c>
      <c r="B52" s="119" t="s">
        <v>73</v>
      </c>
      <c r="C52" s="107" t="s">
        <v>155</v>
      </c>
      <c r="D52" s="117">
        <v>0.8</v>
      </c>
      <c r="E52" s="212" t="s">
        <v>17</v>
      </c>
    </row>
    <row r="53" spans="1:5" x14ac:dyDescent="0.25">
      <c r="A53" s="117">
        <v>2090101</v>
      </c>
      <c r="B53" s="119" t="s">
        <v>32</v>
      </c>
      <c r="C53" s="107" t="s">
        <v>155</v>
      </c>
      <c r="D53" s="117">
        <v>0.8</v>
      </c>
      <c r="E53" s="212"/>
    </row>
    <row r="54" spans="1:5" ht="15.75" customHeight="1" x14ac:dyDescent="0.25">
      <c r="A54" s="117">
        <v>2310101</v>
      </c>
      <c r="B54" s="119" t="s">
        <v>48</v>
      </c>
      <c r="C54" s="107" t="s">
        <v>155</v>
      </c>
      <c r="D54" s="117">
        <v>0.8</v>
      </c>
      <c r="E54" s="212"/>
    </row>
    <row r="55" spans="1:5" x14ac:dyDescent="0.25">
      <c r="A55" s="117">
        <v>4012901</v>
      </c>
      <c r="B55" s="119" t="s">
        <v>239</v>
      </c>
      <c r="C55" s="107" t="s">
        <v>387</v>
      </c>
      <c r="D55" s="117">
        <v>0.8</v>
      </c>
      <c r="E55" s="212"/>
    </row>
    <row r="56" spans="1:5" x14ac:dyDescent="0.25">
      <c r="A56" s="117">
        <v>4011901</v>
      </c>
      <c r="B56" s="119" t="s">
        <v>239</v>
      </c>
      <c r="C56" s="107" t="s">
        <v>378</v>
      </c>
      <c r="D56" s="117">
        <v>0.8</v>
      </c>
      <c r="E56" s="212"/>
    </row>
    <row r="57" spans="1:5" x14ac:dyDescent="0.25">
      <c r="A57" s="117">
        <v>4014701</v>
      </c>
      <c r="B57" s="119" t="s">
        <v>239</v>
      </c>
      <c r="C57" s="107" t="s">
        <v>375</v>
      </c>
      <c r="D57" s="117">
        <v>0.8</v>
      </c>
      <c r="E57" s="212"/>
    </row>
    <row r="58" spans="1:5" x14ac:dyDescent="0.25">
      <c r="A58" s="117">
        <v>4270301</v>
      </c>
      <c r="B58" s="106" t="s">
        <v>6</v>
      </c>
      <c r="C58" s="120" t="s">
        <v>388</v>
      </c>
      <c r="D58" s="117">
        <v>0.8</v>
      </c>
      <c r="E58" s="212"/>
    </row>
    <row r="59" spans="1:5" x14ac:dyDescent="0.25">
      <c r="A59" s="117">
        <v>4270701</v>
      </c>
      <c r="B59" s="106" t="s">
        <v>6</v>
      </c>
      <c r="C59" s="120" t="s">
        <v>386</v>
      </c>
      <c r="D59" s="117">
        <v>0.8</v>
      </c>
      <c r="E59" s="212"/>
    </row>
    <row r="60" spans="1:5" x14ac:dyDescent="0.25">
      <c r="A60" s="117">
        <v>4370601</v>
      </c>
      <c r="B60" s="106" t="s">
        <v>7</v>
      </c>
      <c r="C60" s="120" t="s">
        <v>376</v>
      </c>
      <c r="D60" s="117">
        <v>0.8</v>
      </c>
      <c r="E60" s="212"/>
    </row>
    <row r="61" spans="1:5" x14ac:dyDescent="0.25">
      <c r="A61" s="117">
        <v>4371401</v>
      </c>
      <c r="B61" s="106" t="s">
        <v>7</v>
      </c>
      <c r="C61" s="120" t="s">
        <v>423</v>
      </c>
      <c r="D61" s="117">
        <v>0.8</v>
      </c>
      <c r="E61" s="212"/>
    </row>
    <row r="62" spans="1:5" x14ac:dyDescent="0.25">
      <c r="A62" s="117">
        <v>4372401</v>
      </c>
      <c r="B62" s="106" t="s">
        <v>7</v>
      </c>
      <c r="C62" s="121" t="s">
        <v>430</v>
      </c>
      <c r="D62" s="117">
        <v>0.8</v>
      </c>
      <c r="E62" s="212"/>
    </row>
    <row r="63" spans="1:5" ht="15" customHeight="1" x14ac:dyDescent="0.25">
      <c r="A63" s="117">
        <v>2050101</v>
      </c>
      <c r="B63" s="119" t="s">
        <v>35</v>
      </c>
      <c r="C63" s="107" t="s">
        <v>155</v>
      </c>
      <c r="D63" s="117">
        <v>0.85</v>
      </c>
      <c r="E63" s="212" t="s">
        <v>20</v>
      </c>
    </row>
    <row r="64" spans="1:5" x14ac:dyDescent="0.25">
      <c r="A64" s="117">
        <v>4010301</v>
      </c>
      <c r="B64" s="119" t="s">
        <v>239</v>
      </c>
      <c r="C64" s="107" t="s">
        <v>439</v>
      </c>
      <c r="D64" s="117">
        <v>0.85</v>
      </c>
      <c r="E64" s="212"/>
    </row>
    <row r="65" spans="1:5" x14ac:dyDescent="0.25">
      <c r="A65" s="117">
        <v>2020201</v>
      </c>
      <c r="B65" s="119" t="s">
        <v>24</v>
      </c>
      <c r="C65" s="107" t="s">
        <v>393</v>
      </c>
      <c r="D65" s="117">
        <v>0.89</v>
      </c>
      <c r="E65" s="212" t="s">
        <v>22</v>
      </c>
    </row>
    <row r="66" spans="1:5" x14ac:dyDescent="0.25">
      <c r="A66" s="117">
        <v>2020601</v>
      </c>
      <c r="B66" s="119" t="s">
        <v>24</v>
      </c>
      <c r="C66" s="120" t="s">
        <v>62</v>
      </c>
      <c r="D66" s="117">
        <v>0.89</v>
      </c>
      <c r="E66" s="212"/>
    </row>
    <row r="67" spans="1:5" x14ac:dyDescent="0.25">
      <c r="A67" s="144">
        <v>2021101</v>
      </c>
      <c r="B67" s="109" t="s">
        <v>24</v>
      </c>
      <c r="C67" s="110" t="s">
        <v>582</v>
      </c>
      <c r="D67" s="117">
        <v>0.89</v>
      </c>
      <c r="E67" s="212"/>
    </row>
    <row r="68" spans="1:5" x14ac:dyDescent="0.25">
      <c r="A68" s="117">
        <v>2220201</v>
      </c>
      <c r="B68" s="119" t="s">
        <v>75</v>
      </c>
      <c r="C68" s="107" t="s">
        <v>81</v>
      </c>
      <c r="D68" s="117">
        <v>0.89</v>
      </c>
      <c r="E68" s="212"/>
    </row>
    <row r="69" spans="1:5" x14ac:dyDescent="0.25">
      <c r="A69" s="117">
        <v>2360301</v>
      </c>
      <c r="B69" s="119" t="s">
        <v>68</v>
      </c>
      <c r="C69" s="107" t="s">
        <v>405</v>
      </c>
      <c r="D69" s="117">
        <v>0.89</v>
      </c>
      <c r="E69" s="212"/>
    </row>
    <row r="70" spans="1:5" x14ac:dyDescent="0.25">
      <c r="A70" s="117">
        <v>2250101</v>
      </c>
      <c r="B70" s="119" t="s">
        <v>49</v>
      </c>
      <c r="C70" s="107" t="s">
        <v>155</v>
      </c>
      <c r="D70" s="117">
        <v>0.89</v>
      </c>
      <c r="E70" s="212"/>
    </row>
    <row r="71" spans="1:5" x14ac:dyDescent="0.25">
      <c r="A71" s="117">
        <v>2510201</v>
      </c>
      <c r="B71" s="119" t="s">
        <v>40</v>
      </c>
      <c r="C71" s="107" t="s">
        <v>393</v>
      </c>
      <c r="D71" s="117">
        <v>0.89</v>
      </c>
      <c r="E71" s="212"/>
    </row>
    <row r="72" spans="1:5" x14ac:dyDescent="0.25">
      <c r="A72" s="117">
        <v>4014201</v>
      </c>
      <c r="B72" s="119" t="s">
        <v>239</v>
      </c>
      <c r="C72" s="107" t="s">
        <v>394</v>
      </c>
      <c r="D72" s="117">
        <v>0.89</v>
      </c>
      <c r="E72" s="212"/>
    </row>
    <row r="73" spans="1:5" ht="15.75" customHeight="1" x14ac:dyDescent="0.25">
      <c r="A73" s="117">
        <v>4014401</v>
      </c>
      <c r="B73" s="119" t="s">
        <v>239</v>
      </c>
      <c r="C73" s="107" t="s">
        <v>395</v>
      </c>
      <c r="D73" s="117">
        <v>0.89</v>
      </c>
      <c r="E73" s="212"/>
    </row>
    <row r="74" spans="1:5" ht="13.5" customHeight="1" x14ac:dyDescent="0.25">
      <c r="A74" s="117">
        <v>4014901</v>
      </c>
      <c r="B74" s="119" t="s">
        <v>239</v>
      </c>
      <c r="C74" s="107" t="s">
        <v>237</v>
      </c>
      <c r="D74" s="117">
        <v>0.89</v>
      </c>
      <c r="E74" s="212"/>
    </row>
    <row r="75" spans="1:5" ht="15.75" customHeight="1" x14ac:dyDescent="0.25">
      <c r="A75" s="117">
        <v>4016201</v>
      </c>
      <c r="B75" s="119" t="s">
        <v>239</v>
      </c>
      <c r="C75" s="107" t="s">
        <v>80</v>
      </c>
      <c r="D75" s="117">
        <v>0.89</v>
      </c>
      <c r="E75" s="212"/>
    </row>
    <row r="76" spans="1:5" x14ac:dyDescent="0.25">
      <c r="A76" s="117">
        <v>4018101</v>
      </c>
      <c r="B76" s="119" t="s">
        <v>239</v>
      </c>
      <c r="C76" s="107" t="s">
        <v>398</v>
      </c>
      <c r="D76" s="117">
        <v>0.89</v>
      </c>
      <c r="E76" s="212"/>
    </row>
    <row r="77" spans="1:5" ht="15" hidden="1" customHeight="1" x14ac:dyDescent="0.25">
      <c r="A77" s="117">
        <v>4018201</v>
      </c>
      <c r="B77" s="119" t="s">
        <v>239</v>
      </c>
      <c r="C77" s="107" t="s">
        <v>28</v>
      </c>
      <c r="D77" s="117">
        <v>0.89</v>
      </c>
      <c r="E77" s="212"/>
    </row>
    <row r="78" spans="1:5" ht="12.75" customHeight="1" x14ac:dyDescent="0.25">
      <c r="A78" s="117">
        <v>4018501</v>
      </c>
      <c r="B78" s="119" t="s">
        <v>239</v>
      </c>
      <c r="C78" s="107" t="s">
        <v>419</v>
      </c>
      <c r="D78" s="117">
        <v>0.89</v>
      </c>
      <c r="E78" s="212"/>
    </row>
    <row r="79" spans="1:5" x14ac:dyDescent="0.25">
      <c r="A79" s="117">
        <v>4018701</v>
      </c>
      <c r="B79" s="119" t="s">
        <v>239</v>
      </c>
      <c r="C79" s="107" t="s">
        <v>421</v>
      </c>
      <c r="D79" s="117">
        <v>0.89</v>
      </c>
      <c r="E79" s="212"/>
    </row>
    <row r="80" spans="1:5" x14ac:dyDescent="0.25">
      <c r="A80" s="117">
        <v>4018901</v>
      </c>
      <c r="B80" s="119" t="s">
        <v>239</v>
      </c>
      <c r="C80" s="107" t="s">
        <v>420</v>
      </c>
      <c r="D80" s="117">
        <v>0.89</v>
      </c>
      <c r="E80" s="212"/>
    </row>
    <row r="81" spans="1:5" x14ac:dyDescent="0.25">
      <c r="A81" s="117" t="s">
        <v>390</v>
      </c>
      <c r="B81" s="119" t="s">
        <v>239</v>
      </c>
      <c r="C81" s="121" t="s">
        <v>391</v>
      </c>
      <c r="D81" s="117">
        <v>0.89</v>
      </c>
      <c r="E81" s="212"/>
    </row>
    <row r="82" spans="1:5" x14ac:dyDescent="0.25">
      <c r="A82" s="117" t="s">
        <v>424</v>
      </c>
      <c r="B82" s="119" t="s">
        <v>239</v>
      </c>
      <c r="C82" s="121" t="s">
        <v>425</v>
      </c>
      <c r="D82" s="117">
        <v>0.89</v>
      </c>
      <c r="E82" s="212"/>
    </row>
    <row r="83" spans="1:5" x14ac:dyDescent="0.25">
      <c r="A83" s="117" t="s">
        <v>415</v>
      </c>
      <c r="B83" s="119" t="s">
        <v>239</v>
      </c>
      <c r="C83" s="121" t="s">
        <v>416</v>
      </c>
      <c r="D83" s="117">
        <v>0.89</v>
      </c>
      <c r="E83" s="212"/>
    </row>
    <row r="84" spans="1:5" x14ac:dyDescent="0.25">
      <c r="A84" s="117" t="s">
        <v>417</v>
      </c>
      <c r="B84" s="119" t="s">
        <v>239</v>
      </c>
      <c r="C84" s="121" t="s">
        <v>418</v>
      </c>
      <c r="D84" s="117">
        <v>0.89</v>
      </c>
      <c r="E84" s="212"/>
    </row>
    <row r="85" spans="1:5" x14ac:dyDescent="0.25">
      <c r="A85" s="117" t="s">
        <v>399</v>
      </c>
      <c r="B85" s="119" t="s">
        <v>239</v>
      </c>
      <c r="C85" s="121" t="s">
        <v>400</v>
      </c>
      <c r="D85" s="117">
        <v>0.89</v>
      </c>
      <c r="E85" s="212"/>
    </row>
    <row r="86" spans="1:5" x14ac:dyDescent="0.25">
      <c r="A86" s="117" t="s">
        <v>426</v>
      </c>
      <c r="B86" s="119" t="s">
        <v>239</v>
      </c>
      <c r="C86" s="121" t="s">
        <v>427</v>
      </c>
      <c r="D86" s="117">
        <v>0.89</v>
      </c>
      <c r="E86" s="212"/>
    </row>
    <row r="87" spans="1:5" x14ac:dyDescent="0.25">
      <c r="A87" s="117" t="s">
        <v>406</v>
      </c>
      <c r="B87" s="119" t="s">
        <v>239</v>
      </c>
      <c r="C87" s="120" t="s">
        <v>407</v>
      </c>
      <c r="D87" s="117">
        <v>0.89</v>
      </c>
      <c r="E87" s="212"/>
    </row>
    <row r="88" spans="1:5" x14ac:dyDescent="0.25">
      <c r="A88" s="117" t="s">
        <v>408</v>
      </c>
      <c r="B88" s="119" t="s">
        <v>239</v>
      </c>
      <c r="C88" s="120" t="s">
        <v>409</v>
      </c>
      <c r="D88" s="117">
        <v>0.89</v>
      </c>
      <c r="E88" s="212"/>
    </row>
    <row r="89" spans="1:5" x14ac:dyDescent="0.25">
      <c r="A89" s="117" t="s">
        <v>412</v>
      </c>
      <c r="B89" s="119" t="s">
        <v>239</v>
      </c>
      <c r="C89" s="120" t="s">
        <v>413</v>
      </c>
      <c r="D89" s="117">
        <v>0.89</v>
      </c>
      <c r="E89" s="212"/>
    </row>
    <row r="90" spans="1:5" x14ac:dyDescent="0.25">
      <c r="A90" s="117" t="s">
        <v>583</v>
      </c>
      <c r="B90" s="119" t="s">
        <v>239</v>
      </c>
      <c r="C90" s="120" t="s">
        <v>584</v>
      </c>
      <c r="D90" s="117">
        <v>0.89</v>
      </c>
      <c r="E90" s="212"/>
    </row>
    <row r="91" spans="1:5" x14ac:dyDescent="0.25">
      <c r="A91" s="117" t="s">
        <v>585</v>
      </c>
      <c r="B91" s="119" t="s">
        <v>239</v>
      </c>
      <c r="C91" s="120" t="s">
        <v>586</v>
      </c>
      <c r="D91" s="117">
        <v>0.89</v>
      </c>
      <c r="E91" s="212"/>
    </row>
    <row r="92" spans="1:5" x14ac:dyDescent="0.25">
      <c r="A92" s="117">
        <v>4040601</v>
      </c>
      <c r="B92" s="106" t="s">
        <v>21</v>
      </c>
      <c r="C92" s="120" t="s">
        <v>61</v>
      </c>
      <c r="D92" s="117">
        <v>0.89</v>
      </c>
      <c r="E92" s="212"/>
    </row>
    <row r="93" spans="1:5" x14ac:dyDescent="0.25">
      <c r="A93" s="117">
        <v>4070201</v>
      </c>
      <c r="B93" s="106" t="s">
        <v>10</v>
      </c>
      <c r="C93" s="120" t="s">
        <v>393</v>
      </c>
      <c r="D93" s="117">
        <v>0.89</v>
      </c>
      <c r="E93" s="212"/>
    </row>
    <row r="94" spans="1:5" ht="15" customHeight="1" x14ac:dyDescent="0.25">
      <c r="A94" s="117">
        <v>4070501</v>
      </c>
      <c r="B94" s="106" t="s">
        <v>10</v>
      </c>
      <c r="C94" s="120" t="s">
        <v>401</v>
      </c>
      <c r="D94" s="117">
        <v>0.89</v>
      </c>
      <c r="E94" s="212"/>
    </row>
    <row r="95" spans="1:5" ht="15" customHeight="1" x14ac:dyDescent="0.25">
      <c r="A95" s="117">
        <v>4090301</v>
      </c>
      <c r="B95" s="106" t="s">
        <v>367</v>
      </c>
      <c r="C95" s="120" t="s">
        <v>393</v>
      </c>
      <c r="D95" s="117">
        <v>0.89</v>
      </c>
      <c r="E95" s="212"/>
    </row>
    <row r="96" spans="1:5" ht="15" customHeight="1" x14ac:dyDescent="0.25">
      <c r="A96" s="117">
        <v>4091101</v>
      </c>
      <c r="B96" s="106" t="s">
        <v>367</v>
      </c>
      <c r="C96" s="120" t="s">
        <v>414</v>
      </c>
      <c r="D96" s="117">
        <v>0.89</v>
      </c>
      <c r="E96" s="212"/>
    </row>
    <row r="97" spans="1:5" ht="15" customHeight="1" x14ac:dyDescent="0.25">
      <c r="A97" s="117">
        <v>4120601</v>
      </c>
      <c r="B97" s="106" t="s">
        <v>4</v>
      </c>
      <c r="C97" s="120" t="s">
        <v>393</v>
      </c>
      <c r="D97" s="117">
        <v>0.89</v>
      </c>
      <c r="E97" s="212"/>
    </row>
    <row r="98" spans="1:5" ht="15" customHeight="1" x14ac:dyDescent="0.25">
      <c r="A98" s="117">
        <v>4190801</v>
      </c>
      <c r="B98" s="106" t="s">
        <v>19</v>
      </c>
      <c r="C98" s="120" t="s">
        <v>587</v>
      </c>
      <c r="D98" s="117">
        <v>0.89</v>
      </c>
      <c r="E98" s="212"/>
    </row>
    <row r="99" spans="1:5" ht="15" customHeight="1" x14ac:dyDescent="0.25">
      <c r="A99" s="117">
        <v>4191101</v>
      </c>
      <c r="B99" s="106" t="s">
        <v>19</v>
      </c>
      <c r="C99" s="120" t="s">
        <v>588</v>
      </c>
      <c r="D99" s="117">
        <v>0.89</v>
      </c>
      <c r="E99" s="212"/>
    </row>
    <row r="100" spans="1:5" ht="15" customHeight="1" x14ac:dyDescent="0.25">
      <c r="A100" s="117">
        <v>4271001</v>
      </c>
      <c r="B100" s="106" t="s">
        <v>6</v>
      </c>
      <c r="C100" s="120" t="s">
        <v>394</v>
      </c>
      <c r="D100" s="117">
        <v>0.89</v>
      </c>
      <c r="E100" s="212"/>
    </row>
    <row r="101" spans="1:5" ht="15" customHeight="1" x14ac:dyDescent="0.25">
      <c r="A101" s="117">
        <v>4271101</v>
      </c>
      <c r="B101" s="106" t="s">
        <v>6</v>
      </c>
      <c r="C101" s="120" t="s">
        <v>392</v>
      </c>
      <c r="D101" s="117">
        <v>0.89</v>
      </c>
      <c r="E101" s="212"/>
    </row>
    <row r="102" spans="1:5" ht="15" customHeight="1" x14ac:dyDescent="0.25">
      <c r="A102" s="117">
        <v>4271701</v>
      </c>
      <c r="B102" s="106" t="s">
        <v>6</v>
      </c>
      <c r="C102" s="120" t="s">
        <v>589</v>
      </c>
      <c r="D102" s="117">
        <v>0.89</v>
      </c>
      <c r="E102" s="212"/>
    </row>
    <row r="103" spans="1:5" ht="15" customHeight="1" x14ac:dyDescent="0.25">
      <c r="A103" s="117">
        <v>4371001</v>
      </c>
      <c r="B103" s="106" t="s">
        <v>7</v>
      </c>
      <c r="C103" s="120" t="s">
        <v>394</v>
      </c>
      <c r="D103" s="117">
        <v>0.89</v>
      </c>
      <c r="E103" s="212"/>
    </row>
    <row r="104" spans="1:5" ht="15" customHeight="1" x14ac:dyDescent="0.25">
      <c r="A104" s="117">
        <v>4371101</v>
      </c>
      <c r="B104" s="106" t="s">
        <v>7</v>
      </c>
      <c r="C104" s="120" t="s">
        <v>392</v>
      </c>
      <c r="D104" s="117">
        <v>0.89</v>
      </c>
      <c r="E104" s="212"/>
    </row>
    <row r="105" spans="1:5" ht="15" customHeight="1" x14ac:dyDescent="0.25">
      <c r="A105" s="117">
        <v>4372001</v>
      </c>
      <c r="B105" s="106" t="s">
        <v>7</v>
      </c>
      <c r="C105" s="120" t="s">
        <v>29</v>
      </c>
      <c r="D105" s="117">
        <v>0.89</v>
      </c>
      <c r="E105" s="212"/>
    </row>
    <row r="106" spans="1:5" ht="15" customHeight="1" x14ac:dyDescent="0.25">
      <c r="A106" s="117">
        <v>4373401</v>
      </c>
      <c r="B106" s="106" t="s">
        <v>7</v>
      </c>
      <c r="C106" s="120" t="s">
        <v>617</v>
      </c>
      <c r="D106" s="117">
        <v>0.89</v>
      </c>
      <c r="E106" s="212"/>
    </row>
    <row r="107" spans="1:5" ht="15" customHeight="1" x14ac:dyDescent="0.25">
      <c r="A107" s="117">
        <v>4372601</v>
      </c>
      <c r="B107" s="106" t="s">
        <v>7</v>
      </c>
      <c r="C107" s="120" t="s">
        <v>30</v>
      </c>
      <c r="D107" s="117">
        <v>0.89</v>
      </c>
      <c r="E107" s="212"/>
    </row>
    <row r="108" spans="1:5" ht="15" customHeight="1" x14ac:dyDescent="0.25">
      <c r="A108" s="117">
        <v>4372801</v>
      </c>
      <c r="B108" s="106" t="s">
        <v>590</v>
      </c>
      <c r="C108" s="120" t="s">
        <v>402</v>
      </c>
      <c r="D108" s="117">
        <v>0.89</v>
      </c>
      <c r="E108" s="212"/>
    </row>
    <row r="109" spans="1:5" ht="15" customHeight="1" x14ac:dyDescent="0.25">
      <c r="A109" s="117">
        <v>5614601</v>
      </c>
      <c r="B109" s="106" t="s">
        <v>428</v>
      </c>
      <c r="C109" s="120" t="s">
        <v>240</v>
      </c>
      <c r="D109" s="117">
        <v>0.89</v>
      </c>
      <c r="E109" s="212"/>
    </row>
    <row r="110" spans="1:5" ht="15" customHeight="1" x14ac:dyDescent="0.25">
      <c r="A110" s="117">
        <v>5616801</v>
      </c>
      <c r="B110" s="106" t="s">
        <v>428</v>
      </c>
      <c r="C110" s="120" t="s">
        <v>429</v>
      </c>
      <c r="D110" s="117">
        <v>0.89</v>
      </c>
      <c r="E110" s="212"/>
    </row>
    <row r="111" spans="1:5" ht="15" customHeight="1" x14ac:dyDescent="0.25">
      <c r="A111" s="117">
        <v>4170201</v>
      </c>
      <c r="B111" s="106" t="s">
        <v>18</v>
      </c>
      <c r="C111" s="120" t="s">
        <v>393</v>
      </c>
      <c r="D111" s="117">
        <v>0.89</v>
      </c>
      <c r="E111" s="212"/>
    </row>
    <row r="112" spans="1:5" ht="15" customHeight="1" x14ac:dyDescent="0.25">
      <c r="A112" s="117">
        <v>4372901</v>
      </c>
      <c r="B112" s="106" t="s">
        <v>590</v>
      </c>
      <c r="C112" s="145" t="s">
        <v>31</v>
      </c>
      <c r="D112" s="117">
        <v>0.89</v>
      </c>
      <c r="E112" s="212"/>
    </row>
    <row r="113" spans="1:5" ht="15" customHeight="1" x14ac:dyDescent="0.25">
      <c r="A113" s="117">
        <v>2340101</v>
      </c>
      <c r="B113" s="119" t="s">
        <v>45</v>
      </c>
      <c r="C113" s="107" t="s">
        <v>155</v>
      </c>
      <c r="D113" s="117">
        <v>0.89</v>
      </c>
      <c r="E113" s="212"/>
    </row>
    <row r="114" spans="1:5" ht="15" customHeight="1" x14ac:dyDescent="0.25">
      <c r="A114" s="117">
        <v>2420101</v>
      </c>
      <c r="B114" s="119" t="s">
        <v>58</v>
      </c>
      <c r="C114" s="107" t="s">
        <v>155</v>
      </c>
      <c r="D114" s="117">
        <v>0.89</v>
      </c>
      <c r="E114" s="212"/>
    </row>
    <row r="115" spans="1:5" ht="15" customHeight="1" x14ac:dyDescent="0.25">
      <c r="A115" s="117">
        <v>4011501</v>
      </c>
      <c r="B115" s="119" t="s">
        <v>239</v>
      </c>
      <c r="C115" s="107" t="s">
        <v>422</v>
      </c>
      <c r="D115" s="117">
        <v>0.89</v>
      </c>
      <c r="E115" s="212"/>
    </row>
    <row r="116" spans="1:5" ht="15" customHeight="1" x14ac:dyDescent="0.25">
      <c r="A116" s="117">
        <v>4120701</v>
      </c>
      <c r="B116" s="106" t="s">
        <v>4</v>
      </c>
      <c r="C116" s="120" t="s">
        <v>388</v>
      </c>
      <c r="D116" s="117">
        <v>0.93</v>
      </c>
      <c r="E116" s="212" t="s">
        <v>23</v>
      </c>
    </row>
    <row r="117" spans="1:5" ht="15" customHeight="1" x14ac:dyDescent="0.25">
      <c r="A117" s="117">
        <v>4014501</v>
      </c>
      <c r="B117" s="119" t="s">
        <v>239</v>
      </c>
      <c r="C117" s="107" t="s">
        <v>397</v>
      </c>
      <c r="D117" s="117">
        <v>0.93</v>
      </c>
      <c r="E117" s="212"/>
    </row>
    <row r="118" spans="1:5" ht="15" customHeight="1" x14ac:dyDescent="0.25">
      <c r="A118" s="117">
        <v>4190401</v>
      </c>
      <c r="B118" s="106" t="s">
        <v>19</v>
      </c>
      <c r="C118" s="120" t="s">
        <v>393</v>
      </c>
      <c r="D118" s="117">
        <v>0.93</v>
      </c>
      <c r="E118" s="212"/>
    </row>
    <row r="119" spans="1:5" ht="15" customHeight="1" x14ac:dyDescent="0.25">
      <c r="A119" s="117">
        <v>4300601</v>
      </c>
      <c r="B119" s="106" t="s">
        <v>12</v>
      </c>
      <c r="C119" s="120" t="s">
        <v>393</v>
      </c>
      <c r="D119" s="117">
        <v>0.93</v>
      </c>
      <c r="E119" s="212"/>
    </row>
    <row r="120" spans="1:5" ht="15" customHeight="1" x14ac:dyDescent="0.25">
      <c r="A120" s="117">
        <v>4371201</v>
      </c>
      <c r="B120" s="106" t="s">
        <v>7</v>
      </c>
      <c r="C120" s="120" t="s">
        <v>396</v>
      </c>
      <c r="D120" s="117">
        <v>0.93</v>
      </c>
      <c r="E120" s="212"/>
    </row>
    <row r="121" spans="1:5" ht="15" customHeight="1" x14ac:dyDescent="0.25">
      <c r="A121" s="117">
        <v>4373101</v>
      </c>
      <c r="B121" s="106" t="s">
        <v>7</v>
      </c>
      <c r="C121" s="120" t="s">
        <v>353</v>
      </c>
      <c r="D121" s="117">
        <v>0.93</v>
      </c>
      <c r="E121" s="212"/>
    </row>
    <row r="122" spans="1:5" ht="15" customHeight="1" x14ac:dyDescent="0.25">
      <c r="A122" s="117">
        <v>4401501</v>
      </c>
      <c r="B122" s="106" t="s">
        <v>15</v>
      </c>
      <c r="C122" s="120" t="s">
        <v>392</v>
      </c>
      <c r="D122" s="117">
        <v>0.93</v>
      </c>
      <c r="E122" s="212"/>
    </row>
    <row r="123" spans="1:5" ht="15" customHeight="1" x14ac:dyDescent="0.25">
      <c r="A123" s="117">
        <v>4017701</v>
      </c>
      <c r="B123" s="119" t="s">
        <v>239</v>
      </c>
      <c r="C123" s="107" t="s">
        <v>50</v>
      </c>
      <c r="D123" s="117">
        <v>0.93</v>
      </c>
      <c r="E123" s="212"/>
    </row>
    <row r="124" spans="1:5" ht="15" customHeight="1" x14ac:dyDescent="0.25">
      <c r="A124" s="117">
        <v>4120501</v>
      </c>
      <c r="B124" s="106" t="s">
        <v>4</v>
      </c>
      <c r="C124" s="120" t="s">
        <v>160</v>
      </c>
      <c r="D124" s="117">
        <v>1</v>
      </c>
      <c r="E124" s="212" t="s">
        <v>25</v>
      </c>
    </row>
    <row r="125" spans="1:5" ht="15" customHeight="1" x14ac:dyDescent="0.25">
      <c r="A125" s="117">
        <v>4150101</v>
      </c>
      <c r="B125" s="106" t="s">
        <v>26</v>
      </c>
      <c r="C125" s="120" t="s">
        <v>393</v>
      </c>
      <c r="D125" s="117">
        <v>1</v>
      </c>
      <c r="E125" s="212"/>
    </row>
    <row r="126" spans="1:5" ht="15" customHeight="1" x14ac:dyDescent="0.25">
      <c r="A126" s="117">
        <v>4090101</v>
      </c>
      <c r="B126" s="106" t="s">
        <v>367</v>
      </c>
      <c r="C126" s="120" t="s">
        <v>155</v>
      </c>
      <c r="D126" s="117">
        <v>1</v>
      </c>
      <c r="E126" s="212"/>
    </row>
    <row r="127" spans="1:5" ht="15" customHeight="1" x14ac:dyDescent="0.25">
      <c r="A127" s="117">
        <v>2010301</v>
      </c>
      <c r="B127" s="119" t="s">
        <v>55</v>
      </c>
      <c r="C127" s="120" t="s">
        <v>435</v>
      </c>
      <c r="D127" s="117">
        <v>1</v>
      </c>
      <c r="E127" s="212"/>
    </row>
    <row r="128" spans="1:5" ht="15" customHeight="1" x14ac:dyDescent="0.25">
      <c r="A128" s="117">
        <v>2020901</v>
      </c>
      <c r="B128" s="119" t="s">
        <v>24</v>
      </c>
      <c r="C128" s="120" t="s">
        <v>403</v>
      </c>
      <c r="D128" s="117">
        <v>1</v>
      </c>
      <c r="E128" s="212"/>
    </row>
    <row r="129" spans="1:5" ht="15" customHeight="1" x14ac:dyDescent="0.25">
      <c r="A129" s="117">
        <v>2021001</v>
      </c>
      <c r="B129" s="119" t="s">
        <v>24</v>
      </c>
      <c r="C129" s="120" t="s">
        <v>404</v>
      </c>
      <c r="D129" s="117">
        <v>1</v>
      </c>
      <c r="E129" s="212"/>
    </row>
    <row r="130" spans="1:5" ht="15" customHeight="1" x14ac:dyDescent="0.25">
      <c r="A130" s="117">
        <v>2270101</v>
      </c>
      <c r="B130" s="119" t="s">
        <v>70</v>
      </c>
      <c r="C130" s="107" t="s">
        <v>155</v>
      </c>
      <c r="D130" s="117">
        <v>1</v>
      </c>
      <c r="E130" s="212"/>
    </row>
    <row r="131" spans="1:5" ht="15" customHeight="1" x14ac:dyDescent="0.25">
      <c r="A131" s="117">
        <v>2530101</v>
      </c>
      <c r="B131" s="119" t="s">
        <v>69</v>
      </c>
      <c r="C131" s="107" t="s">
        <v>155</v>
      </c>
      <c r="D131" s="117">
        <v>1</v>
      </c>
      <c r="E131" s="212"/>
    </row>
    <row r="132" spans="1:5" ht="15" customHeight="1" x14ac:dyDescent="0.25">
      <c r="A132" s="117">
        <v>4011101</v>
      </c>
      <c r="B132" s="119" t="s">
        <v>239</v>
      </c>
      <c r="C132" s="107" t="s">
        <v>380</v>
      </c>
      <c r="D132" s="117">
        <v>1</v>
      </c>
      <c r="E132" s="212"/>
    </row>
    <row r="133" spans="1:5" ht="15" customHeight="1" x14ac:dyDescent="0.25">
      <c r="A133" s="117">
        <v>4015601</v>
      </c>
      <c r="B133" s="119" t="s">
        <v>239</v>
      </c>
      <c r="C133" s="107" t="s">
        <v>241</v>
      </c>
      <c r="D133" s="117">
        <v>1</v>
      </c>
      <c r="E133" s="212"/>
    </row>
    <row r="134" spans="1:5" ht="15" customHeight="1" x14ac:dyDescent="0.25">
      <c r="A134" s="117">
        <v>4018401</v>
      </c>
      <c r="B134" s="119" t="s">
        <v>239</v>
      </c>
      <c r="C134" s="107" t="s">
        <v>458</v>
      </c>
      <c r="D134" s="117">
        <v>1</v>
      </c>
      <c r="E134" s="212"/>
    </row>
    <row r="135" spans="1:5" ht="15" customHeight="1" x14ac:dyDescent="0.25">
      <c r="A135" s="117">
        <v>4019201</v>
      </c>
      <c r="B135" s="119" t="s">
        <v>239</v>
      </c>
      <c r="C135" s="120" t="s">
        <v>64</v>
      </c>
      <c r="D135" s="117">
        <v>1</v>
      </c>
      <c r="E135" s="212"/>
    </row>
    <row r="136" spans="1:5" ht="15" customHeight="1" x14ac:dyDescent="0.25">
      <c r="A136" s="117" t="s">
        <v>436</v>
      </c>
      <c r="B136" s="119" t="s">
        <v>239</v>
      </c>
      <c r="C136" s="120" t="s">
        <v>437</v>
      </c>
      <c r="D136" s="117">
        <v>1</v>
      </c>
      <c r="E136" s="212"/>
    </row>
    <row r="137" spans="1:5" ht="15" customHeight="1" x14ac:dyDescent="0.25">
      <c r="A137" s="117" t="s">
        <v>410</v>
      </c>
      <c r="B137" s="119" t="s">
        <v>239</v>
      </c>
      <c r="C137" s="120" t="s">
        <v>411</v>
      </c>
      <c r="D137" s="117">
        <v>1</v>
      </c>
      <c r="E137" s="212"/>
    </row>
    <row r="138" spans="1:5" ht="15" customHeight="1" x14ac:dyDescent="0.25">
      <c r="A138" s="117" t="s">
        <v>591</v>
      </c>
      <c r="B138" s="119" t="s">
        <v>239</v>
      </c>
      <c r="C138" s="120" t="s">
        <v>592</v>
      </c>
      <c r="D138" s="117">
        <v>1</v>
      </c>
      <c r="E138" s="212"/>
    </row>
    <row r="139" spans="1:5" ht="15" customHeight="1" x14ac:dyDescent="0.25">
      <c r="A139" s="117" t="s">
        <v>593</v>
      </c>
      <c r="B139" s="119" t="s">
        <v>239</v>
      </c>
      <c r="C139" s="120" t="s">
        <v>594</v>
      </c>
      <c r="D139" s="117">
        <v>1</v>
      </c>
      <c r="E139" s="212"/>
    </row>
    <row r="140" spans="1:5" ht="15" customHeight="1" x14ac:dyDescent="0.25">
      <c r="A140" s="117">
        <v>4120101</v>
      </c>
      <c r="B140" s="106" t="s">
        <v>4</v>
      </c>
      <c r="C140" s="120" t="s">
        <v>376</v>
      </c>
      <c r="D140" s="117">
        <v>1</v>
      </c>
      <c r="E140" s="212"/>
    </row>
    <row r="141" spans="1:5" ht="15" customHeight="1" x14ac:dyDescent="0.25">
      <c r="A141" s="117">
        <v>4191201</v>
      </c>
      <c r="B141" s="106" t="s">
        <v>19</v>
      </c>
      <c r="C141" s="120" t="s">
        <v>595</v>
      </c>
      <c r="D141" s="117">
        <v>1</v>
      </c>
      <c r="E141" s="212"/>
    </row>
    <row r="142" spans="1:5" ht="15" customHeight="1" x14ac:dyDescent="0.25">
      <c r="A142" s="117">
        <v>4370501</v>
      </c>
      <c r="B142" s="106" t="s">
        <v>7</v>
      </c>
      <c r="C142" s="120" t="s">
        <v>359</v>
      </c>
      <c r="D142" s="117">
        <v>1</v>
      </c>
      <c r="E142" s="212"/>
    </row>
    <row r="143" spans="1:5" ht="15" customHeight="1" x14ac:dyDescent="0.25">
      <c r="A143" s="117">
        <v>4373001</v>
      </c>
      <c r="B143" s="106" t="s">
        <v>7</v>
      </c>
      <c r="C143" s="120" t="s">
        <v>431</v>
      </c>
      <c r="D143" s="117">
        <v>1</v>
      </c>
      <c r="E143" s="212"/>
    </row>
    <row r="144" spans="1:5" ht="15" customHeight="1" x14ac:dyDescent="0.25">
      <c r="A144" s="117">
        <v>4373601</v>
      </c>
      <c r="B144" s="106" t="s">
        <v>7</v>
      </c>
      <c r="C144" s="120" t="s">
        <v>457</v>
      </c>
      <c r="D144" s="117">
        <v>1</v>
      </c>
      <c r="E144" s="212"/>
    </row>
    <row r="145" spans="1:5" x14ac:dyDescent="0.25">
      <c r="A145" s="117">
        <v>4400101</v>
      </c>
      <c r="B145" s="106" t="s">
        <v>15</v>
      </c>
      <c r="C145" s="120" t="s">
        <v>371</v>
      </c>
      <c r="D145" s="117">
        <v>1</v>
      </c>
      <c r="E145" s="212"/>
    </row>
    <row r="146" spans="1:5" x14ac:dyDescent="0.25">
      <c r="A146" s="117">
        <v>4402101</v>
      </c>
      <c r="B146" s="106" t="s">
        <v>15</v>
      </c>
      <c r="C146" s="120" t="s">
        <v>364</v>
      </c>
      <c r="D146" s="117">
        <v>1</v>
      </c>
      <c r="E146" s="212"/>
    </row>
    <row r="147" spans="1:5" x14ac:dyDescent="0.25">
      <c r="A147" s="117">
        <v>4402501</v>
      </c>
      <c r="B147" s="106" t="s">
        <v>15</v>
      </c>
      <c r="C147" s="120" t="s">
        <v>455</v>
      </c>
      <c r="D147" s="117">
        <v>1</v>
      </c>
      <c r="E147" s="212"/>
    </row>
    <row r="148" spans="1:5" ht="14.25" customHeight="1" x14ac:dyDescent="0.25">
      <c r="A148" s="117">
        <v>4402601</v>
      </c>
      <c r="B148" s="106" t="s">
        <v>15</v>
      </c>
      <c r="C148" s="120" t="s">
        <v>459</v>
      </c>
      <c r="D148" s="117">
        <v>1</v>
      </c>
      <c r="E148" s="212"/>
    </row>
    <row r="149" spans="1:5" ht="14.25" customHeight="1" x14ac:dyDescent="0.25">
      <c r="A149" s="117">
        <v>4402901</v>
      </c>
      <c r="B149" s="106" t="s">
        <v>15</v>
      </c>
      <c r="C149" s="120" t="s">
        <v>456</v>
      </c>
      <c r="D149" s="117">
        <v>1</v>
      </c>
      <c r="E149" s="212"/>
    </row>
    <row r="150" spans="1:5" ht="15" customHeight="1" x14ac:dyDescent="0.25">
      <c r="A150" s="117">
        <v>5616901</v>
      </c>
      <c r="B150" s="106" t="s">
        <v>428</v>
      </c>
      <c r="C150" s="120" t="s">
        <v>596</v>
      </c>
      <c r="D150" s="117">
        <v>1</v>
      </c>
      <c r="E150" s="212"/>
    </row>
    <row r="151" spans="1:5" ht="15" customHeight="1" x14ac:dyDescent="0.25">
      <c r="A151" s="117">
        <v>5617001</v>
      </c>
      <c r="B151" s="106" t="s">
        <v>428</v>
      </c>
      <c r="C151" s="120" t="s">
        <v>566</v>
      </c>
      <c r="D151" s="117">
        <v>1</v>
      </c>
      <c r="E151" s="212"/>
    </row>
    <row r="152" spans="1:5" ht="15" customHeight="1" x14ac:dyDescent="0.25">
      <c r="A152" s="117">
        <v>5617101</v>
      </c>
      <c r="B152" s="106" t="s">
        <v>428</v>
      </c>
      <c r="C152" s="120" t="s">
        <v>597</v>
      </c>
      <c r="D152" s="117">
        <v>1</v>
      </c>
      <c r="E152" s="212"/>
    </row>
    <row r="153" spans="1:5" ht="12" customHeight="1" x14ac:dyDescent="0.25">
      <c r="A153" s="117">
        <v>4014001</v>
      </c>
      <c r="B153" s="119" t="s">
        <v>239</v>
      </c>
      <c r="C153" s="107" t="s">
        <v>393</v>
      </c>
      <c r="D153" s="117">
        <v>1.05</v>
      </c>
      <c r="E153" s="212" t="s">
        <v>27</v>
      </c>
    </row>
    <row r="154" spans="1:5" x14ac:dyDescent="0.25">
      <c r="A154" s="117">
        <v>2130101</v>
      </c>
      <c r="B154" s="119" t="s">
        <v>76</v>
      </c>
      <c r="C154" s="107" t="s">
        <v>155</v>
      </c>
      <c r="D154" s="117">
        <v>1.05</v>
      </c>
      <c r="E154" s="212"/>
    </row>
    <row r="155" spans="1:5" ht="15" customHeight="1" x14ac:dyDescent="0.25">
      <c r="A155" s="117">
        <v>2220101</v>
      </c>
      <c r="B155" s="119" t="s">
        <v>75</v>
      </c>
      <c r="C155" s="107" t="s">
        <v>155</v>
      </c>
      <c r="D155" s="117">
        <v>1.05</v>
      </c>
      <c r="E155" s="212"/>
    </row>
    <row r="156" spans="1:5" x14ac:dyDescent="0.25">
      <c r="A156" s="117">
        <v>4401401</v>
      </c>
      <c r="B156" s="106" t="s">
        <v>15</v>
      </c>
      <c r="C156" s="120" t="s">
        <v>394</v>
      </c>
      <c r="D156" s="117">
        <v>1.05</v>
      </c>
      <c r="E156" s="212"/>
    </row>
    <row r="157" spans="1:5" ht="15" customHeight="1" x14ac:dyDescent="0.25">
      <c r="A157" s="117">
        <v>2240101</v>
      </c>
      <c r="B157" s="119" t="s">
        <v>51</v>
      </c>
      <c r="C157" s="107" t="s">
        <v>155</v>
      </c>
      <c r="D157" s="117">
        <v>1.1000000000000001</v>
      </c>
      <c r="E157" s="212" t="s">
        <v>33</v>
      </c>
    </row>
    <row r="158" spans="1:5" ht="12" customHeight="1" x14ac:dyDescent="0.25">
      <c r="A158" s="117">
        <v>2580101</v>
      </c>
      <c r="B158" s="119" t="s">
        <v>36</v>
      </c>
      <c r="C158" s="107" t="s">
        <v>155</v>
      </c>
      <c r="D158" s="117">
        <v>1.1000000000000001</v>
      </c>
      <c r="E158" s="212"/>
    </row>
    <row r="159" spans="1:5" ht="15.75" customHeight="1" x14ac:dyDescent="0.25">
      <c r="A159" s="117">
        <v>4019101</v>
      </c>
      <c r="B159" s="119" t="s">
        <v>239</v>
      </c>
      <c r="C159" s="120" t="s">
        <v>440</v>
      </c>
      <c r="D159" s="117">
        <v>1.1000000000000001</v>
      </c>
      <c r="E159" s="212"/>
    </row>
    <row r="160" spans="1:5" x14ac:dyDescent="0.25">
      <c r="A160" s="117" t="s">
        <v>441</v>
      </c>
      <c r="B160" s="119" t="s">
        <v>239</v>
      </c>
      <c r="C160" s="146" t="s">
        <v>442</v>
      </c>
      <c r="D160" s="117">
        <v>1.1000000000000001</v>
      </c>
      <c r="E160" s="212"/>
    </row>
    <row r="161" spans="1:5" x14ac:dyDescent="0.25">
      <c r="A161" s="117">
        <v>4120201</v>
      </c>
      <c r="B161" s="106" t="s">
        <v>4</v>
      </c>
      <c r="C161" s="120" t="s">
        <v>369</v>
      </c>
      <c r="D161" s="117">
        <v>1.1000000000000001</v>
      </c>
      <c r="E161" s="212"/>
    </row>
    <row r="162" spans="1:5" ht="15" hidden="1" customHeight="1" x14ac:dyDescent="0.25">
      <c r="A162" s="117">
        <v>4121001</v>
      </c>
      <c r="B162" s="106" t="s">
        <v>4</v>
      </c>
      <c r="C162" s="120" t="s">
        <v>243</v>
      </c>
      <c r="D162" s="117">
        <v>1.1000000000000001</v>
      </c>
      <c r="E162" s="212"/>
    </row>
    <row r="163" spans="1:5" ht="15.75" customHeight="1" x14ac:dyDescent="0.25">
      <c r="A163" s="117">
        <v>4180101</v>
      </c>
      <c r="B163" s="106" t="s">
        <v>79</v>
      </c>
      <c r="C163" s="120" t="s">
        <v>159</v>
      </c>
      <c r="D163" s="117">
        <v>1.1000000000000001</v>
      </c>
      <c r="E163" s="212"/>
    </row>
    <row r="164" spans="1:5" ht="15.75" customHeight="1" x14ac:dyDescent="0.25">
      <c r="A164" s="117">
        <v>5615001</v>
      </c>
      <c r="B164" s="106" t="s">
        <v>428</v>
      </c>
      <c r="C164" s="120" t="s">
        <v>244</v>
      </c>
      <c r="D164" s="117">
        <v>1.1000000000000001</v>
      </c>
      <c r="E164" s="212"/>
    </row>
    <row r="165" spans="1:5" ht="15.75" customHeight="1" x14ac:dyDescent="0.25">
      <c r="A165" s="117" t="s">
        <v>444</v>
      </c>
      <c r="B165" s="119" t="s">
        <v>239</v>
      </c>
      <c r="C165" s="121" t="s">
        <v>445</v>
      </c>
      <c r="D165" s="117">
        <v>1.2</v>
      </c>
      <c r="E165" s="212" t="s">
        <v>34</v>
      </c>
    </row>
    <row r="166" spans="1:5" ht="15.75" customHeight="1" x14ac:dyDescent="0.25">
      <c r="A166" s="117" t="s">
        <v>598</v>
      </c>
      <c r="B166" s="119" t="s">
        <v>239</v>
      </c>
      <c r="C166" s="120" t="s">
        <v>545</v>
      </c>
      <c r="D166" s="117">
        <v>1.2</v>
      </c>
      <c r="E166" s="212"/>
    </row>
    <row r="167" spans="1:5" ht="13.5" customHeight="1" x14ac:dyDescent="0.25">
      <c r="A167" s="117">
        <v>4402201</v>
      </c>
      <c r="B167" s="106" t="s">
        <v>15</v>
      </c>
      <c r="C167" s="120" t="s">
        <v>386</v>
      </c>
      <c r="D167" s="117">
        <v>1.2</v>
      </c>
      <c r="E167" s="212"/>
    </row>
    <row r="168" spans="1:5" x14ac:dyDescent="0.25">
      <c r="A168" s="117">
        <v>4040101</v>
      </c>
      <c r="B168" s="106" t="s">
        <v>21</v>
      </c>
      <c r="C168" s="120" t="s">
        <v>159</v>
      </c>
      <c r="D168" s="117">
        <v>1.25</v>
      </c>
      <c r="E168" s="212" t="s">
        <v>37</v>
      </c>
    </row>
    <row r="169" spans="1:5" ht="12" customHeight="1" x14ac:dyDescent="0.25">
      <c r="A169" s="117">
        <v>2070101</v>
      </c>
      <c r="B169" s="119" t="s">
        <v>449</v>
      </c>
      <c r="C169" s="107" t="s">
        <v>155</v>
      </c>
      <c r="D169" s="117">
        <v>1.25</v>
      </c>
      <c r="E169" s="212"/>
    </row>
    <row r="170" spans="1:5" x14ac:dyDescent="0.25">
      <c r="A170" s="117">
        <v>4017401</v>
      </c>
      <c r="B170" s="119" t="s">
        <v>239</v>
      </c>
      <c r="C170" s="120" t="s">
        <v>443</v>
      </c>
      <c r="D170" s="117">
        <v>1.25</v>
      </c>
      <c r="E170" s="212"/>
    </row>
    <row r="171" spans="1:5" x14ac:dyDescent="0.25">
      <c r="A171" s="117">
        <v>4371801</v>
      </c>
      <c r="B171" s="106" t="s">
        <v>7</v>
      </c>
      <c r="C171" s="120" t="s">
        <v>447</v>
      </c>
      <c r="D171" s="117">
        <v>1.25</v>
      </c>
      <c r="E171" s="212"/>
    </row>
    <row r="172" spans="1:5" x14ac:dyDescent="0.25">
      <c r="A172" s="117">
        <v>4372501</v>
      </c>
      <c r="B172" s="106" t="s">
        <v>7</v>
      </c>
      <c r="C172" s="120" t="s">
        <v>446</v>
      </c>
      <c r="D172" s="117">
        <v>1.25</v>
      </c>
      <c r="E172" s="212"/>
    </row>
    <row r="173" spans="1:5" x14ac:dyDescent="0.25">
      <c r="A173" s="117">
        <v>2120101</v>
      </c>
      <c r="B173" s="119" t="s">
        <v>84</v>
      </c>
      <c r="C173" s="107" t="s">
        <v>155</v>
      </c>
      <c r="D173" s="117">
        <v>1.3</v>
      </c>
      <c r="E173" s="212" t="s">
        <v>38</v>
      </c>
    </row>
    <row r="174" spans="1:5" x14ac:dyDescent="0.25">
      <c r="A174" s="117">
        <v>2560101</v>
      </c>
      <c r="B174" s="119" t="s">
        <v>52</v>
      </c>
      <c r="C174" s="107" t="s">
        <v>155</v>
      </c>
      <c r="D174" s="117">
        <v>1.3</v>
      </c>
      <c r="E174" s="212"/>
    </row>
    <row r="175" spans="1:5" x14ac:dyDescent="0.25">
      <c r="A175" s="117">
        <v>4011401</v>
      </c>
      <c r="B175" s="119" t="s">
        <v>239</v>
      </c>
      <c r="C175" s="107" t="s">
        <v>385</v>
      </c>
      <c r="D175" s="117">
        <v>1.3</v>
      </c>
      <c r="E175" s="212"/>
    </row>
    <row r="176" spans="1:5" ht="15" customHeight="1" x14ac:dyDescent="0.25">
      <c r="A176" s="117">
        <v>4012101</v>
      </c>
      <c r="B176" s="119" t="s">
        <v>239</v>
      </c>
      <c r="C176" s="107" t="s">
        <v>379</v>
      </c>
      <c r="D176" s="117">
        <v>1.3</v>
      </c>
      <c r="E176" s="212"/>
    </row>
    <row r="177" spans="1:5" x14ac:dyDescent="0.25">
      <c r="A177" s="117">
        <v>4370101</v>
      </c>
      <c r="B177" s="106" t="s">
        <v>7</v>
      </c>
      <c r="C177" s="120" t="s">
        <v>371</v>
      </c>
      <c r="D177" s="117">
        <v>1.3</v>
      </c>
      <c r="E177" s="212"/>
    </row>
    <row r="178" spans="1:5" x14ac:dyDescent="0.25">
      <c r="A178" s="117">
        <v>4017901</v>
      </c>
      <c r="B178" s="119" t="s">
        <v>239</v>
      </c>
      <c r="C178" s="107" t="s">
        <v>454</v>
      </c>
      <c r="D178" s="117">
        <v>1.32</v>
      </c>
      <c r="E178" s="212" t="s">
        <v>39</v>
      </c>
    </row>
    <row r="179" spans="1:5" x14ac:dyDescent="0.25">
      <c r="A179" s="117">
        <v>4019901</v>
      </c>
      <c r="B179" s="119" t="s">
        <v>239</v>
      </c>
      <c r="C179" s="120" t="s">
        <v>453</v>
      </c>
      <c r="D179" s="117">
        <v>1.32</v>
      </c>
      <c r="E179" s="212"/>
    </row>
    <row r="180" spans="1:5" x14ac:dyDescent="0.25">
      <c r="A180" s="117" t="s">
        <v>451</v>
      </c>
      <c r="B180" s="119" t="s">
        <v>239</v>
      </c>
      <c r="C180" s="120" t="s">
        <v>452</v>
      </c>
      <c r="D180" s="117">
        <v>1.32</v>
      </c>
      <c r="E180" s="212"/>
    </row>
    <row r="181" spans="1:5" x14ac:dyDescent="0.25">
      <c r="A181" s="117">
        <v>2190101</v>
      </c>
      <c r="B181" s="119" t="s">
        <v>63</v>
      </c>
      <c r="C181" s="107" t="s">
        <v>155</v>
      </c>
      <c r="D181" s="117">
        <v>1.4</v>
      </c>
      <c r="E181" s="212" t="s">
        <v>41</v>
      </c>
    </row>
    <row r="182" spans="1:5" x14ac:dyDescent="0.25">
      <c r="A182" s="117">
        <v>4010901</v>
      </c>
      <c r="B182" s="119" t="s">
        <v>239</v>
      </c>
      <c r="C182" s="107" t="s">
        <v>384</v>
      </c>
      <c r="D182" s="117">
        <v>1.4</v>
      </c>
      <c r="E182" s="212"/>
    </row>
    <row r="183" spans="1:5" x14ac:dyDescent="0.25">
      <c r="A183" s="117">
        <v>4370701</v>
      </c>
      <c r="B183" s="106" t="s">
        <v>7</v>
      </c>
      <c r="C183" s="120" t="s">
        <v>388</v>
      </c>
      <c r="D183" s="117">
        <v>1.4</v>
      </c>
      <c r="E183" s="212"/>
    </row>
    <row r="184" spans="1:5" x14ac:dyDescent="0.25">
      <c r="A184" s="117">
        <v>4370901</v>
      </c>
      <c r="B184" s="106" t="s">
        <v>7</v>
      </c>
      <c r="C184" s="120" t="s">
        <v>384</v>
      </c>
      <c r="D184" s="117">
        <v>1.4</v>
      </c>
      <c r="E184" s="212"/>
    </row>
    <row r="185" spans="1:5" x14ac:dyDescent="0.25">
      <c r="A185" s="117">
        <v>2440101</v>
      </c>
      <c r="B185" s="119" t="s">
        <v>71</v>
      </c>
      <c r="C185" s="107" t="s">
        <v>155</v>
      </c>
      <c r="D185" s="117">
        <v>1.5</v>
      </c>
      <c r="E185" s="212" t="s">
        <v>42</v>
      </c>
    </row>
    <row r="186" spans="1:5" x14ac:dyDescent="0.25">
      <c r="A186" s="117">
        <v>2550101</v>
      </c>
      <c r="B186" s="119" t="s">
        <v>46</v>
      </c>
      <c r="C186" s="107" t="s">
        <v>155</v>
      </c>
      <c r="D186" s="117">
        <v>1.5</v>
      </c>
      <c r="E186" s="212"/>
    </row>
    <row r="187" spans="1:5" x14ac:dyDescent="0.25">
      <c r="A187" s="117">
        <v>4011801</v>
      </c>
      <c r="B187" s="119" t="s">
        <v>239</v>
      </c>
      <c r="C187" s="107" t="s">
        <v>370</v>
      </c>
      <c r="D187" s="117">
        <v>1.5</v>
      </c>
      <c r="E187" s="212"/>
    </row>
    <row r="188" spans="1:5" x14ac:dyDescent="0.25">
      <c r="A188" s="117">
        <v>4402701</v>
      </c>
      <c r="B188" s="106" t="s">
        <v>15</v>
      </c>
      <c r="C188" s="120" t="s">
        <v>369</v>
      </c>
      <c r="D188" s="117">
        <v>1.5</v>
      </c>
      <c r="E188" s="212"/>
    </row>
    <row r="189" spans="1:5" x14ac:dyDescent="0.25">
      <c r="A189" s="117">
        <v>4401701</v>
      </c>
      <c r="B189" s="106" t="s">
        <v>15</v>
      </c>
      <c r="C189" s="120" t="s">
        <v>377</v>
      </c>
      <c r="D189" s="117">
        <v>1.5</v>
      </c>
      <c r="E189" s="212"/>
    </row>
    <row r="190" spans="1:5" x14ac:dyDescent="0.25">
      <c r="A190" s="117">
        <v>4013201</v>
      </c>
      <c r="B190" s="119" t="s">
        <v>239</v>
      </c>
      <c r="C190" s="107" t="s">
        <v>383</v>
      </c>
      <c r="D190" s="117">
        <v>1.7</v>
      </c>
      <c r="E190" s="212" t="s">
        <v>43</v>
      </c>
    </row>
    <row r="191" spans="1:5" ht="13.5" customHeight="1" x14ac:dyDescent="0.25">
      <c r="A191" s="117">
        <v>4010401</v>
      </c>
      <c r="B191" s="119" t="s">
        <v>239</v>
      </c>
      <c r="C191" s="107" t="s">
        <v>438</v>
      </c>
      <c r="D191" s="117">
        <v>1.7</v>
      </c>
      <c r="E191" s="212"/>
    </row>
    <row r="192" spans="1:5" x14ac:dyDescent="0.25">
      <c r="A192" s="117">
        <v>2330101</v>
      </c>
      <c r="B192" s="119" t="s">
        <v>78</v>
      </c>
      <c r="C192" s="107" t="s">
        <v>155</v>
      </c>
      <c r="D192" s="117">
        <v>1.7</v>
      </c>
      <c r="E192" s="212"/>
    </row>
    <row r="193" spans="1:5" x14ac:dyDescent="0.25">
      <c r="A193" s="117">
        <v>2350101</v>
      </c>
      <c r="B193" s="119" t="s">
        <v>53</v>
      </c>
      <c r="C193" s="107" t="s">
        <v>155</v>
      </c>
      <c r="D193" s="117">
        <v>1.7</v>
      </c>
      <c r="E193" s="212"/>
    </row>
    <row r="194" spans="1:5" ht="13.5" customHeight="1" x14ac:dyDescent="0.25">
      <c r="A194" s="117">
        <v>4170101</v>
      </c>
      <c r="B194" s="106" t="s">
        <v>18</v>
      </c>
      <c r="C194" s="120" t="s">
        <v>159</v>
      </c>
      <c r="D194" s="117">
        <v>1.7</v>
      </c>
      <c r="E194" s="212"/>
    </row>
    <row r="195" spans="1:5" ht="13.5" customHeight="1" x14ac:dyDescent="0.25">
      <c r="A195" s="117">
        <v>4401201</v>
      </c>
      <c r="B195" s="106" t="s">
        <v>15</v>
      </c>
      <c r="C195" s="120" t="s">
        <v>358</v>
      </c>
      <c r="D195" s="117">
        <v>1.7</v>
      </c>
      <c r="E195" s="212"/>
    </row>
    <row r="196" spans="1:5" ht="13.5" customHeight="1" x14ac:dyDescent="0.25">
      <c r="A196" s="117">
        <v>2110101</v>
      </c>
      <c r="B196" s="119" t="s">
        <v>56</v>
      </c>
      <c r="C196" s="107" t="s">
        <v>155</v>
      </c>
      <c r="D196" s="117">
        <v>1.75</v>
      </c>
      <c r="E196" s="212" t="s">
        <v>605</v>
      </c>
    </row>
    <row r="197" spans="1:5" x14ac:dyDescent="0.25">
      <c r="A197" s="117">
        <v>2170101</v>
      </c>
      <c r="B197" s="119" t="s">
        <v>85</v>
      </c>
      <c r="C197" s="107" t="s">
        <v>155</v>
      </c>
      <c r="D197" s="117">
        <v>1.75</v>
      </c>
      <c r="E197" s="212"/>
    </row>
    <row r="198" spans="1:5" x14ac:dyDescent="0.25">
      <c r="A198" s="117">
        <v>4090401</v>
      </c>
      <c r="B198" s="106" t="s">
        <v>367</v>
      </c>
      <c r="C198" s="120" t="s">
        <v>368</v>
      </c>
      <c r="D198" s="117">
        <v>1.75</v>
      </c>
      <c r="E198" s="212"/>
    </row>
    <row r="199" spans="1:5" ht="16.5" customHeight="1" x14ac:dyDescent="0.25">
      <c r="A199" s="117">
        <v>2480101</v>
      </c>
      <c r="B199" s="119" t="s">
        <v>83</v>
      </c>
      <c r="C199" s="107" t="s">
        <v>155</v>
      </c>
      <c r="D199" s="117">
        <v>1.75</v>
      </c>
      <c r="E199" s="212"/>
    </row>
    <row r="200" spans="1:5" ht="18" customHeight="1" x14ac:dyDescent="0.25">
      <c r="A200" s="117">
        <v>2080101</v>
      </c>
      <c r="B200" s="119" t="s">
        <v>74</v>
      </c>
      <c r="C200" s="107" t="s">
        <v>155</v>
      </c>
      <c r="D200" s="117">
        <v>2</v>
      </c>
      <c r="E200" s="212" t="s">
        <v>606</v>
      </c>
    </row>
    <row r="201" spans="1:5" ht="14.25" customHeight="1" x14ac:dyDescent="0.25">
      <c r="A201" s="117">
        <v>4011601</v>
      </c>
      <c r="B201" s="119" t="s">
        <v>239</v>
      </c>
      <c r="C201" s="107" t="s">
        <v>450</v>
      </c>
      <c r="D201" s="117">
        <v>2</v>
      </c>
      <c r="E201" s="212"/>
    </row>
    <row r="202" spans="1:5" ht="15" customHeight="1" x14ac:dyDescent="0.25">
      <c r="A202" s="117">
        <v>4120301</v>
      </c>
      <c r="B202" s="106" t="s">
        <v>4</v>
      </c>
      <c r="C202" s="120" t="s">
        <v>358</v>
      </c>
      <c r="D202" s="117">
        <v>2</v>
      </c>
      <c r="E202" s="212"/>
    </row>
    <row r="203" spans="1:5" ht="15" customHeight="1" x14ac:dyDescent="0.25">
      <c r="A203" s="117">
        <v>4190201</v>
      </c>
      <c r="B203" s="106" t="s">
        <v>19</v>
      </c>
      <c r="C203" s="120" t="s">
        <v>364</v>
      </c>
      <c r="D203" s="117">
        <v>2</v>
      </c>
      <c r="E203" s="212"/>
    </row>
    <row r="204" spans="1:5" ht="15" customHeight="1" x14ac:dyDescent="0.25">
      <c r="A204" s="117">
        <v>4013101</v>
      </c>
      <c r="B204" s="119" t="s">
        <v>239</v>
      </c>
      <c r="C204" s="107" t="s">
        <v>423</v>
      </c>
      <c r="D204" s="117">
        <v>2.5</v>
      </c>
      <c r="E204" s="212" t="s">
        <v>607</v>
      </c>
    </row>
    <row r="205" spans="1:5" ht="12.75" customHeight="1" x14ac:dyDescent="0.25">
      <c r="A205" s="117">
        <v>2400101</v>
      </c>
      <c r="B205" s="119" t="s">
        <v>87</v>
      </c>
      <c r="C205" s="107" t="s">
        <v>155</v>
      </c>
      <c r="D205" s="117">
        <v>2.5</v>
      </c>
      <c r="E205" s="212"/>
    </row>
    <row r="206" spans="1:5" ht="12.75" customHeight="1" x14ac:dyDescent="0.25">
      <c r="A206" s="117">
        <v>2570101</v>
      </c>
      <c r="B206" s="119" t="s">
        <v>60</v>
      </c>
      <c r="C206" s="107" t="s">
        <v>155</v>
      </c>
      <c r="D206" s="117">
        <v>2.5</v>
      </c>
      <c r="E206" s="212"/>
    </row>
    <row r="207" spans="1:5" ht="12.75" customHeight="1" x14ac:dyDescent="0.25">
      <c r="A207" s="117">
        <v>2520101</v>
      </c>
      <c r="B207" s="119" t="s">
        <v>86</v>
      </c>
      <c r="C207" s="107" t="s">
        <v>155</v>
      </c>
      <c r="D207" s="117">
        <v>2.9</v>
      </c>
      <c r="E207" s="212" t="s">
        <v>608</v>
      </c>
    </row>
    <row r="208" spans="1:5" ht="14.25" customHeight="1" x14ac:dyDescent="0.25">
      <c r="A208" s="117">
        <v>4013501</v>
      </c>
      <c r="B208" s="119" t="s">
        <v>239</v>
      </c>
      <c r="C208" s="107" t="s">
        <v>354</v>
      </c>
      <c r="D208" s="117">
        <v>2.9</v>
      </c>
      <c r="E208" s="212"/>
    </row>
    <row r="209" spans="1:5" ht="14.25" customHeight="1" x14ac:dyDescent="0.25">
      <c r="A209" s="117">
        <v>4270401</v>
      </c>
      <c r="B209" s="106" t="s">
        <v>6</v>
      </c>
      <c r="C209" s="120" t="s">
        <v>376</v>
      </c>
      <c r="D209" s="117">
        <v>2.9</v>
      </c>
      <c r="E209" s="212"/>
    </row>
    <row r="210" spans="1:5" x14ac:dyDescent="0.25">
      <c r="A210" s="117">
        <v>4371501</v>
      </c>
      <c r="B210" s="106" t="s">
        <v>7</v>
      </c>
      <c r="C210" s="120" t="s">
        <v>448</v>
      </c>
      <c r="D210" s="117">
        <v>2.9</v>
      </c>
      <c r="E210" s="212"/>
    </row>
    <row r="211" spans="1:5" ht="18.75" customHeight="1" x14ac:dyDescent="0.25">
      <c r="A211" s="211" t="s">
        <v>230</v>
      </c>
      <c r="B211" s="211"/>
      <c r="C211" s="211"/>
      <c r="D211" s="211"/>
      <c r="E211" s="211"/>
    </row>
    <row r="212" spans="1:5" ht="13.5" customHeight="1" x14ac:dyDescent="0.25">
      <c r="A212" s="108">
        <v>4373201</v>
      </c>
      <c r="B212" s="109" t="s">
        <v>7</v>
      </c>
      <c r="C212" s="110" t="s">
        <v>460</v>
      </c>
      <c r="D212" s="148">
        <v>0.64</v>
      </c>
      <c r="E212" s="205" t="s">
        <v>88</v>
      </c>
    </row>
    <row r="213" spans="1:5" ht="16.5" customHeight="1" x14ac:dyDescent="0.25">
      <c r="A213" s="108">
        <v>4373501</v>
      </c>
      <c r="B213" s="109" t="s">
        <v>7</v>
      </c>
      <c r="C213" s="110" t="s">
        <v>461</v>
      </c>
      <c r="D213" s="148">
        <v>0.64</v>
      </c>
      <c r="E213" s="205"/>
    </row>
    <row r="214" spans="1:5" ht="14.25" customHeight="1" x14ac:dyDescent="0.25">
      <c r="A214" s="108">
        <v>4015101</v>
      </c>
      <c r="B214" s="109" t="s">
        <v>239</v>
      </c>
      <c r="C214" s="110" t="s">
        <v>54</v>
      </c>
      <c r="D214" s="148">
        <v>0.82</v>
      </c>
      <c r="E214" s="205" t="s">
        <v>245</v>
      </c>
    </row>
    <row r="215" spans="1:5" x14ac:dyDescent="0.25">
      <c r="A215" s="108">
        <v>4015701</v>
      </c>
      <c r="B215" s="109" t="s">
        <v>239</v>
      </c>
      <c r="C215" s="110" t="s">
        <v>462</v>
      </c>
      <c r="D215" s="148">
        <v>0.82</v>
      </c>
      <c r="E215" s="205"/>
    </row>
    <row r="216" spans="1:5" ht="13.5" customHeight="1" x14ac:dyDescent="0.25">
      <c r="A216" s="105">
        <v>4017101</v>
      </c>
      <c r="B216" s="119" t="s">
        <v>239</v>
      </c>
      <c r="C216" s="107" t="s">
        <v>57</v>
      </c>
      <c r="D216" s="148">
        <v>0.82</v>
      </c>
      <c r="E216" s="205"/>
    </row>
    <row r="217" spans="1:5" ht="13.5" customHeight="1" x14ac:dyDescent="0.25">
      <c r="A217" s="108">
        <v>4019301</v>
      </c>
      <c r="B217" s="109" t="s">
        <v>239</v>
      </c>
      <c r="C217" s="142" t="s">
        <v>72</v>
      </c>
      <c r="D217" s="148">
        <v>0.82</v>
      </c>
      <c r="E217" s="205"/>
    </row>
    <row r="218" spans="1:5" ht="12.75" customHeight="1" x14ac:dyDescent="0.25">
      <c r="A218" s="108">
        <v>2020501</v>
      </c>
      <c r="B218" s="109" t="s">
        <v>24</v>
      </c>
      <c r="C218" s="110" t="s">
        <v>89</v>
      </c>
      <c r="D218" s="148">
        <v>1</v>
      </c>
      <c r="E218" s="205" t="s">
        <v>90</v>
      </c>
    </row>
    <row r="219" spans="1:5" ht="12.75" hidden="1" customHeight="1" thickBot="1" x14ac:dyDescent="0.3">
      <c r="A219" s="108">
        <v>4015001</v>
      </c>
      <c r="B219" s="109" t="s">
        <v>239</v>
      </c>
      <c r="C219" s="110" t="s">
        <v>463</v>
      </c>
      <c r="D219" s="148">
        <v>1</v>
      </c>
      <c r="E219" s="205"/>
    </row>
    <row r="220" spans="1:5" x14ac:dyDescent="0.25">
      <c r="A220" s="108">
        <v>4015801</v>
      </c>
      <c r="B220" s="109" t="s">
        <v>239</v>
      </c>
      <c r="C220" s="110" t="s">
        <v>464</v>
      </c>
      <c r="D220" s="148">
        <v>1</v>
      </c>
      <c r="E220" s="205"/>
    </row>
    <row r="221" spans="1:5" x14ac:dyDescent="0.25">
      <c r="A221" s="108">
        <v>4016901</v>
      </c>
      <c r="B221" s="109" t="s">
        <v>239</v>
      </c>
      <c r="C221" s="110" t="s">
        <v>465</v>
      </c>
      <c r="D221" s="148">
        <v>1</v>
      </c>
      <c r="E221" s="205"/>
    </row>
    <row r="222" spans="1:5" x14ac:dyDescent="0.25">
      <c r="A222" s="108">
        <v>4121301</v>
      </c>
      <c r="B222" s="109" t="s">
        <v>4</v>
      </c>
      <c r="C222" s="110" t="s">
        <v>466</v>
      </c>
      <c r="D222" s="148">
        <v>1</v>
      </c>
      <c r="E222" s="205"/>
    </row>
    <row r="223" spans="1:5" x14ac:dyDescent="0.25">
      <c r="A223" s="108">
        <v>4191001</v>
      </c>
      <c r="B223" s="109" t="s">
        <v>599</v>
      </c>
      <c r="C223" s="110" t="s">
        <v>565</v>
      </c>
      <c r="D223" s="148">
        <v>1</v>
      </c>
      <c r="E223" s="205"/>
    </row>
    <row r="224" spans="1:5" x14ac:dyDescent="0.25">
      <c r="A224" s="108">
        <v>4370201</v>
      </c>
      <c r="B224" s="109" t="s">
        <v>7</v>
      </c>
      <c r="C224" s="110" t="s">
        <v>468</v>
      </c>
      <c r="D224" s="148">
        <v>1</v>
      </c>
      <c r="E224" s="205"/>
    </row>
    <row r="225" spans="1:5" x14ac:dyDescent="0.25">
      <c r="A225" s="108">
        <v>4012301</v>
      </c>
      <c r="B225" s="109" t="s">
        <v>239</v>
      </c>
      <c r="C225" s="110" t="s">
        <v>467</v>
      </c>
      <c r="D225" s="148">
        <v>1.1200000000000001</v>
      </c>
      <c r="E225" s="206" t="s">
        <v>91</v>
      </c>
    </row>
    <row r="226" spans="1:5" ht="15.75" customHeight="1" x14ac:dyDescent="0.25">
      <c r="A226" s="108">
        <v>4372201</v>
      </c>
      <c r="B226" s="109" t="s">
        <v>7</v>
      </c>
      <c r="C226" s="110" t="s">
        <v>469</v>
      </c>
      <c r="D226" s="148">
        <v>1.1200000000000001</v>
      </c>
      <c r="E226" s="207"/>
    </row>
    <row r="227" spans="1:5" ht="17.25" customHeight="1" x14ac:dyDescent="0.25">
      <c r="A227" s="108">
        <v>4373701</v>
      </c>
      <c r="B227" s="109" t="s">
        <v>7</v>
      </c>
      <c r="C227" s="110" t="s">
        <v>470</v>
      </c>
      <c r="D227" s="148">
        <v>1.1200000000000001</v>
      </c>
      <c r="E227" s="207"/>
    </row>
    <row r="228" spans="1:5" ht="17.25" customHeight="1" x14ac:dyDescent="0.25">
      <c r="A228" s="108">
        <v>4373901</v>
      </c>
      <c r="B228" s="109" t="s">
        <v>7</v>
      </c>
      <c r="C228" s="110" t="s">
        <v>600</v>
      </c>
      <c r="D228" s="148">
        <v>1.1200000000000001</v>
      </c>
      <c r="E228" s="207"/>
    </row>
    <row r="229" spans="1:5" ht="17.25" customHeight="1" x14ac:dyDescent="0.25">
      <c r="A229" s="147" t="s">
        <v>601</v>
      </c>
      <c r="B229" s="119" t="s">
        <v>239</v>
      </c>
      <c r="C229" s="120" t="s">
        <v>602</v>
      </c>
      <c r="D229" s="148">
        <v>1.1200000000000001</v>
      </c>
      <c r="E229" s="207"/>
    </row>
    <row r="230" spans="1:5" ht="17.25" customHeight="1" x14ac:dyDescent="0.25">
      <c r="A230" s="147" t="s">
        <v>603</v>
      </c>
      <c r="B230" s="119" t="s">
        <v>239</v>
      </c>
      <c r="C230" s="120" t="s">
        <v>604</v>
      </c>
      <c r="D230" s="148">
        <v>1.1200000000000001</v>
      </c>
      <c r="E230" s="208"/>
    </row>
    <row r="231" spans="1:5" x14ac:dyDescent="0.25">
      <c r="A231" s="209" t="s">
        <v>231</v>
      </c>
      <c r="B231" s="209"/>
      <c r="C231" s="209"/>
      <c r="D231" s="209"/>
      <c r="E231" s="209"/>
    </row>
    <row r="232" spans="1:5" x14ac:dyDescent="0.25">
      <c r="A232" s="108">
        <v>5610701</v>
      </c>
      <c r="B232" s="109" t="s">
        <v>428</v>
      </c>
      <c r="C232" s="110" t="s">
        <v>472</v>
      </c>
      <c r="D232" s="141">
        <v>0.92</v>
      </c>
      <c r="E232" s="205" t="s">
        <v>92</v>
      </c>
    </row>
    <row r="233" spans="1:5" ht="15.75" customHeight="1" x14ac:dyDescent="0.25">
      <c r="A233" s="108">
        <v>5611401</v>
      </c>
      <c r="B233" s="109" t="s">
        <v>428</v>
      </c>
      <c r="C233" s="110" t="s">
        <v>471</v>
      </c>
      <c r="D233" s="141">
        <v>0.92</v>
      </c>
      <c r="E233" s="205"/>
    </row>
    <row r="234" spans="1:5" ht="15.75" customHeight="1" x14ac:dyDescent="0.25">
      <c r="A234" s="108">
        <v>5616401</v>
      </c>
      <c r="B234" s="109" t="s">
        <v>428</v>
      </c>
      <c r="C234" s="110" t="s">
        <v>242</v>
      </c>
      <c r="D234" s="141">
        <v>0.92</v>
      </c>
      <c r="E234" s="205"/>
    </row>
    <row r="235" spans="1:5" ht="17.25" customHeight="1" x14ac:dyDescent="0.25">
      <c r="A235" s="108">
        <v>5612701</v>
      </c>
      <c r="B235" s="109" t="s">
        <v>428</v>
      </c>
      <c r="C235" s="110" t="s">
        <v>474</v>
      </c>
      <c r="D235" s="149">
        <v>1</v>
      </c>
      <c r="E235" s="205" t="s">
        <v>618</v>
      </c>
    </row>
    <row r="236" spans="1:5" ht="17.25" customHeight="1" x14ac:dyDescent="0.25">
      <c r="A236" s="108">
        <v>5616701</v>
      </c>
      <c r="B236" s="109" t="s">
        <v>428</v>
      </c>
      <c r="C236" s="110" t="s">
        <v>246</v>
      </c>
      <c r="D236" s="149">
        <v>1</v>
      </c>
      <c r="E236" s="205"/>
    </row>
    <row r="237" spans="1:5" ht="15" customHeight="1" x14ac:dyDescent="0.25">
      <c r="A237" s="108">
        <v>5612001</v>
      </c>
      <c r="B237" s="109" t="s">
        <v>428</v>
      </c>
      <c r="C237" s="110" t="s">
        <v>473</v>
      </c>
      <c r="D237" s="149">
        <v>1.3</v>
      </c>
      <c r="E237" s="206" t="s">
        <v>93</v>
      </c>
    </row>
    <row r="238" spans="1:5" x14ac:dyDescent="0.25">
      <c r="A238" s="108">
        <v>5610801</v>
      </c>
      <c r="B238" s="109" t="s">
        <v>428</v>
      </c>
      <c r="C238" s="110" t="s">
        <v>478</v>
      </c>
      <c r="D238" s="141">
        <v>1.3</v>
      </c>
      <c r="E238" s="207"/>
    </row>
    <row r="239" spans="1:5" x14ac:dyDescent="0.25">
      <c r="A239" s="108">
        <v>5611301</v>
      </c>
      <c r="B239" s="109" t="s">
        <v>428</v>
      </c>
      <c r="C239" s="110" t="s">
        <v>476</v>
      </c>
      <c r="D239" s="141">
        <v>1.3</v>
      </c>
      <c r="E239" s="207"/>
    </row>
    <row r="240" spans="1:5" x14ac:dyDescent="0.25">
      <c r="A240" s="108">
        <v>5614501</v>
      </c>
      <c r="B240" s="109" t="s">
        <v>428</v>
      </c>
      <c r="C240" s="110" t="s">
        <v>475</v>
      </c>
      <c r="D240" s="141">
        <v>1.3</v>
      </c>
      <c r="E240" s="207"/>
    </row>
    <row r="241" spans="1:5" x14ac:dyDescent="0.25">
      <c r="A241" s="108">
        <v>5615701</v>
      </c>
      <c r="B241" s="109" t="s">
        <v>428</v>
      </c>
      <c r="C241" s="110" t="s">
        <v>247</v>
      </c>
      <c r="D241" s="141">
        <v>1.3</v>
      </c>
      <c r="E241" s="210"/>
    </row>
    <row r="242" spans="1:5" x14ac:dyDescent="0.25">
      <c r="A242" s="108">
        <v>5612201</v>
      </c>
      <c r="B242" s="109" t="s">
        <v>428</v>
      </c>
      <c r="C242" s="110" t="s">
        <v>479</v>
      </c>
      <c r="D242" s="141">
        <v>1.37</v>
      </c>
      <c r="E242" s="205" t="s">
        <v>94</v>
      </c>
    </row>
    <row r="243" spans="1:5" x14ac:dyDescent="0.25">
      <c r="A243" s="108">
        <v>5612301</v>
      </c>
      <c r="B243" s="109" t="s">
        <v>428</v>
      </c>
      <c r="C243" s="110" t="s">
        <v>480</v>
      </c>
      <c r="D243" s="141">
        <v>1.37</v>
      </c>
      <c r="E243" s="205"/>
    </row>
    <row r="244" spans="1:5" x14ac:dyDescent="0.25">
      <c r="A244" s="108">
        <v>5612401</v>
      </c>
      <c r="B244" s="109" t="s">
        <v>428</v>
      </c>
      <c r="C244" s="110" t="s">
        <v>481</v>
      </c>
      <c r="D244" s="141">
        <v>1.37</v>
      </c>
      <c r="E244" s="205"/>
    </row>
    <row r="245" spans="1:5" x14ac:dyDescent="0.25">
      <c r="A245" s="108">
        <v>5612501</v>
      </c>
      <c r="B245" s="109" t="s">
        <v>428</v>
      </c>
      <c r="C245" s="110" t="s">
        <v>482</v>
      </c>
      <c r="D245" s="141">
        <v>1.37</v>
      </c>
      <c r="E245" s="205"/>
    </row>
    <row r="246" spans="1:5" x14ac:dyDescent="0.25">
      <c r="A246" s="108">
        <v>5612601</v>
      </c>
      <c r="B246" s="109" t="s">
        <v>428</v>
      </c>
      <c r="C246" s="110" t="s">
        <v>483</v>
      </c>
      <c r="D246" s="141">
        <v>1.37</v>
      </c>
      <c r="E246" s="205"/>
    </row>
    <row r="247" spans="1:5" x14ac:dyDescent="0.25">
      <c r="A247" s="108">
        <v>5610301</v>
      </c>
      <c r="B247" s="109" t="s">
        <v>428</v>
      </c>
      <c r="C247" s="110" t="s">
        <v>485</v>
      </c>
      <c r="D247" s="141">
        <v>1.44</v>
      </c>
      <c r="E247" s="205" t="s">
        <v>95</v>
      </c>
    </row>
    <row r="248" spans="1:5" x14ac:dyDescent="0.25">
      <c r="A248" s="108">
        <v>5610201</v>
      </c>
      <c r="B248" s="109" t="s">
        <v>428</v>
      </c>
      <c r="C248" s="110" t="s">
        <v>484</v>
      </c>
      <c r="D248" s="141">
        <v>1.44</v>
      </c>
      <c r="E248" s="205"/>
    </row>
    <row r="249" spans="1:5" x14ac:dyDescent="0.25">
      <c r="A249" s="108">
        <v>5610101</v>
      </c>
      <c r="B249" s="109" t="s">
        <v>428</v>
      </c>
      <c r="C249" s="110" t="s">
        <v>487</v>
      </c>
      <c r="D249" s="141">
        <v>1.6</v>
      </c>
      <c r="E249" s="205" t="s">
        <v>96</v>
      </c>
    </row>
    <row r="250" spans="1:5" x14ac:dyDescent="0.25">
      <c r="A250" s="108">
        <v>5611501</v>
      </c>
      <c r="B250" s="109" t="s">
        <v>428</v>
      </c>
      <c r="C250" s="110" t="s">
        <v>477</v>
      </c>
      <c r="D250" s="141">
        <v>1.6</v>
      </c>
      <c r="E250" s="205"/>
    </row>
    <row r="251" spans="1:5" x14ac:dyDescent="0.25">
      <c r="A251" s="108">
        <v>5612101</v>
      </c>
      <c r="B251" s="109" t="s">
        <v>428</v>
      </c>
      <c r="C251" s="110" t="s">
        <v>486</v>
      </c>
      <c r="D251" s="141">
        <v>1.6</v>
      </c>
      <c r="E251" s="205"/>
    </row>
    <row r="252" spans="1:5" ht="15.75" hidden="1" customHeight="1" thickBot="1" x14ac:dyDescent="0.3">
      <c r="A252" s="71">
        <v>5612101</v>
      </c>
      <c r="B252" s="66" t="s">
        <v>428</v>
      </c>
      <c r="C252" s="67" t="s">
        <v>486</v>
      </c>
      <c r="D252" s="75">
        <v>0</v>
      </c>
      <c r="E252" s="143"/>
    </row>
  </sheetData>
  <sortState ref="A207:E210">
    <sortCondition ref="A207:A210"/>
  </sortState>
  <mergeCells count="38">
    <mergeCell ref="E249:E251"/>
    <mergeCell ref="A5:E5"/>
    <mergeCell ref="A3:E3"/>
    <mergeCell ref="E116:E123"/>
    <mergeCell ref="E124:E152"/>
    <mergeCell ref="E157:E164"/>
    <mergeCell ref="E165:E167"/>
    <mergeCell ref="E168:E172"/>
    <mergeCell ref="E48:E51"/>
    <mergeCell ref="E52:E62"/>
    <mergeCell ref="E63:E64"/>
    <mergeCell ref="E65:E115"/>
    <mergeCell ref="E6:E27"/>
    <mergeCell ref="E28:E32"/>
    <mergeCell ref="E33:E39"/>
    <mergeCell ref="E40:E43"/>
    <mergeCell ref="E44:E47"/>
    <mergeCell ref="E200:E203"/>
    <mergeCell ref="E204:E206"/>
    <mergeCell ref="E207:E210"/>
    <mergeCell ref="E153:E156"/>
    <mergeCell ref="A211:E211"/>
    <mergeCell ref="E173:E177"/>
    <mergeCell ref="E178:E180"/>
    <mergeCell ref="E181:E184"/>
    <mergeCell ref="E185:E189"/>
    <mergeCell ref="E190:E195"/>
    <mergeCell ref="E196:E199"/>
    <mergeCell ref="E235:E236"/>
    <mergeCell ref="E242:E246"/>
    <mergeCell ref="E247:E248"/>
    <mergeCell ref="E212:E213"/>
    <mergeCell ref="E214:E217"/>
    <mergeCell ref="E218:E224"/>
    <mergeCell ref="E225:E230"/>
    <mergeCell ref="E232:E234"/>
    <mergeCell ref="A231:E231"/>
    <mergeCell ref="E237:E241"/>
  </mergeCells>
  <pageMargins left="0.51181102362204722" right="0.11811023622047245" top="0.35433070866141736" bottom="0.35433070866141736" header="0.11811023622047245" footer="0.1181102362204724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opLeftCell="A7" workbookViewId="0">
      <selection activeCell="D38" sqref="D38:D39"/>
    </sheetView>
  </sheetViews>
  <sheetFormatPr defaultColWidth="7.5703125" defaultRowHeight="15" x14ac:dyDescent="0.25"/>
  <cols>
    <col min="1" max="1" width="7" style="2" customWidth="1"/>
    <col min="2" max="2" width="24.85546875" style="2" customWidth="1"/>
    <col min="3" max="3" width="10.7109375" style="2" customWidth="1"/>
    <col min="4" max="4" width="12" style="2" customWidth="1"/>
    <col min="5" max="5" width="6.28515625" style="2" customWidth="1"/>
    <col min="6" max="6" width="6.140625" style="2" customWidth="1"/>
    <col min="7" max="7" width="5.28515625" style="10" customWidth="1"/>
    <col min="8" max="8" width="5.28515625" style="2" customWidth="1"/>
    <col min="9" max="9" width="5.42578125" style="2" customWidth="1"/>
    <col min="10" max="10" width="5.28515625" style="2" customWidth="1"/>
    <col min="11" max="11" width="5.140625" style="2" customWidth="1"/>
    <col min="12" max="12" width="5.28515625" style="2" customWidth="1"/>
    <col min="13" max="13" width="5.7109375" style="2" customWidth="1"/>
    <col min="14" max="14" width="5.85546875" style="2" customWidth="1"/>
    <col min="15" max="15" width="6.140625" style="2" customWidth="1"/>
    <col min="16" max="16" width="8.28515625" style="2" customWidth="1"/>
    <col min="17" max="17" width="8.28515625" style="95" customWidth="1"/>
    <col min="18" max="18" width="10.140625" style="2" customWidth="1"/>
    <col min="19" max="19" width="9.28515625" style="2" customWidth="1"/>
    <col min="20" max="16384" width="7.5703125" style="2"/>
  </cols>
  <sheetData>
    <row r="1" spans="1:19" hidden="1" x14ac:dyDescent="0.25">
      <c r="F1" s="225"/>
      <c r="G1" s="225"/>
      <c r="H1" s="225"/>
      <c r="I1" s="225"/>
      <c r="J1" s="225"/>
      <c r="K1" s="225"/>
      <c r="L1" s="225"/>
      <c r="M1" s="225"/>
      <c r="N1" s="225"/>
      <c r="O1" s="104"/>
      <c r="P1" s="104"/>
      <c r="Q1" s="93"/>
    </row>
    <row r="2" spans="1:19" ht="15.75" hidden="1" x14ac:dyDescent="0.25">
      <c r="L2" s="232" t="s">
        <v>141</v>
      </c>
      <c r="M2" s="232"/>
      <c r="N2" s="232"/>
      <c r="O2" s="103"/>
      <c r="P2" s="103"/>
      <c r="Q2" s="94"/>
    </row>
    <row r="3" spans="1:19" ht="15.75" hidden="1" x14ac:dyDescent="0.25">
      <c r="L3" s="232" t="s">
        <v>577</v>
      </c>
      <c r="M3" s="232"/>
      <c r="N3" s="232"/>
      <c r="O3" s="103"/>
      <c r="P3" s="103"/>
      <c r="Q3" s="94"/>
    </row>
    <row r="4" spans="1:19" ht="15.75" x14ac:dyDescent="0.25">
      <c r="K4" s="232" t="s">
        <v>141</v>
      </c>
      <c r="L4" s="232"/>
      <c r="M4" s="232"/>
      <c r="N4" s="232"/>
      <c r="O4" s="232"/>
      <c r="P4" s="232"/>
      <c r="Q4" s="232"/>
    </row>
    <row r="5" spans="1:19" ht="15.75" x14ac:dyDescent="0.25">
      <c r="K5" s="232" t="s">
        <v>612</v>
      </c>
      <c r="L5" s="232"/>
      <c r="M5" s="232"/>
      <c r="N5" s="232"/>
      <c r="O5" s="232"/>
      <c r="P5" s="232"/>
      <c r="Q5" s="232"/>
    </row>
    <row r="6" spans="1:19" ht="70.5" customHeight="1" x14ac:dyDescent="0.25">
      <c r="A6" s="218" t="s">
        <v>142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</row>
    <row r="7" spans="1:19" ht="15.75" x14ac:dyDescent="0.25">
      <c r="L7" s="103"/>
      <c r="M7" s="103"/>
      <c r="N7" s="103"/>
    </row>
    <row r="8" spans="1:19" ht="15.75" customHeight="1" x14ac:dyDescent="0.25">
      <c r="A8" s="234" t="s">
        <v>285</v>
      </c>
      <c r="B8" s="237" t="s">
        <v>0</v>
      </c>
      <c r="C8" s="238" t="s">
        <v>143</v>
      </c>
      <c r="D8" s="233" t="s">
        <v>570</v>
      </c>
      <c r="E8" s="235" t="s">
        <v>145</v>
      </c>
      <c r="F8" s="235"/>
      <c r="G8" s="235"/>
      <c r="H8" s="235"/>
      <c r="I8" s="235"/>
      <c r="J8" s="235"/>
      <c r="K8" s="235"/>
      <c r="L8" s="235"/>
      <c r="M8" s="235"/>
      <c r="N8" s="235"/>
      <c r="O8" s="222" t="s">
        <v>508</v>
      </c>
      <c r="P8" s="223" t="s">
        <v>144</v>
      </c>
      <c r="Q8" s="224" t="s">
        <v>3</v>
      </c>
      <c r="R8" s="239" t="s">
        <v>572</v>
      </c>
      <c r="S8" s="239"/>
    </row>
    <row r="9" spans="1:19" ht="35.25" customHeight="1" x14ac:dyDescent="0.25">
      <c r="A9" s="234"/>
      <c r="B9" s="237"/>
      <c r="C9" s="238"/>
      <c r="D9" s="233"/>
      <c r="E9" s="236" t="s">
        <v>146</v>
      </c>
      <c r="F9" s="236"/>
      <c r="G9" s="236" t="s">
        <v>147</v>
      </c>
      <c r="H9" s="236"/>
      <c r="I9" s="236" t="s">
        <v>148</v>
      </c>
      <c r="J9" s="236"/>
      <c r="K9" s="160" t="s">
        <v>149</v>
      </c>
      <c r="L9" s="160" t="s">
        <v>150</v>
      </c>
      <c r="M9" s="160" t="s">
        <v>151</v>
      </c>
      <c r="N9" s="160" t="s">
        <v>152</v>
      </c>
      <c r="O9" s="222"/>
      <c r="P9" s="223"/>
      <c r="Q9" s="224"/>
      <c r="R9" s="239"/>
      <c r="S9" s="239"/>
    </row>
    <row r="10" spans="1:19" ht="62.25" customHeight="1" x14ac:dyDescent="0.25">
      <c r="A10" s="234"/>
      <c r="B10" s="237"/>
      <c r="C10" s="238"/>
      <c r="D10" s="233"/>
      <c r="E10" s="161" t="s">
        <v>153</v>
      </c>
      <c r="F10" s="162" t="s">
        <v>154</v>
      </c>
      <c r="G10" s="161" t="s">
        <v>153</v>
      </c>
      <c r="H10" s="162" t="s">
        <v>154</v>
      </c>
      <c r="I10" s="161" t="s">
        <v>153</v>
      </c>
      <c r="J10" s="162" t="s">
        <v>154</v>
      </c>
      <c r="K10" s="161" t="s">
        <v>153</v>
      </c>
      <c r="L10" s="162" t="s">
        <v>154</v>
      </c>
      <c r="M10" s="161" t="s">
        <v>153</v>
      </c>
      <c r="N10" s="162" t="s">
        <v>154</v>
      </c>
      <c r="O10" s="222"/>
      <c r="P10" s="223"/>
      <c r="Q10" s="224"/>
      <c r="R10" s="163" t="s">
        <v>610</v>
      </c>
      <c r="S10" s="151" t="s">
        <v>611</v>
      </c>
    </row>
    <row r="11" spans="1:19" ht="15.75" x14ac:dyDescent="0.25">
      <c r="A11" s="152" t="s">
        <v>287</v>
      </c>
      <c r="B11" s="153" t="s">
        <v>278</v>
      </c>
      <c r="C11" s="154" t="s">
        <v>155</v>
      </c>
      <c r="D11" s="155">
        <v>34700</v>
      </c>
      <c r="E11" s="156">
        <v>2.0503</v>
      </c>
      <c r="F11" s="156">
        <v>1.7836000000000001</v>
      </c>
      <c r="G11" s="156">
        <v>1.4352799999999999</v>
      </c>
      <c r="H11" s="156">
        <v>1.2099299999999999</v>
      </c>
      <c r="I11" s="156">
        <v>0.49482999999999999</v>
      </c>
      <c r="J11" s="156">
        <v>0.46012999999999998</v>
      </c>
      <c r="K11" s="156">
        <v>0.63305999999999996</v>
      </c>
      <c r="L11" s="156">
        <v>0.66498000000000002</v>
      </c>
      <c r="M11" s="156">
        <v>1.66669</v>
      </c>
      <c r="N11" s="157">
        <v>1.9388399999999999</v>
      </c>
      <c r="O11" s="158">
        <v>0.44</v>
      </c>
      <c r="P11" s="158">
        <f>ROUND(51.09*O11,2)</f>
        <v>22.48</v>
      </c>
      <c r="Q11" s="220" t="s">
        <v>5</v>
      </c>
      <c r="R11" s="159">
        <f t="shared" ref="R11:R42" si="0">ROUND(D11*0.3,0)</f>
        <v>10410</v>
      </c>
      <c r="S11" s="159">
        <v>2</v>
      </c>
    </row>
    <row r="12" spans="1:19" ht="17.25" customHeight="1" x14ac:dyDescent="0.25">
      <c r="A12" s="38" t="s">
        <v>286</v>
      </c>
      <c r="B12" s="39" t="s">
        <v>251</v>
      </c>
      <c r="C12" s="40" t="s">
        <v>155</v>
      </c>
      <c r="D12" s="90">
        <v>53334</v>
      </c>
      <c r="E12" s="12">
        <v>2.0503</v>
      </c>
      <c r="F12" s="12">
        <v>1.7836000000000001</v>
      </c>
      <c r="G12" s="12">
        <v>1.4352799999999999</v>
      </c>
      <c r="H12" s="12">
        <v>1.2099299999999999</v>
      </c>
      <c r="I12" s="12">
        <v>0.49482999999999999</v>
      </c>
      <c r="J12" s="12">
        <v>0.46012999999999998</v>
      </c>
      <c r="K12" s="12">
        <v>0.63305999999999996</v>
      </c>
      <c r="L12" s="12">
        <v>0.66498000000000002</v>
      </c>
      <c r="M12" s="12">
        <v>1.66669</v>
      </c>
      <c r="N12" s="45">
        <v>1.9388399999999999</v>
      </c>
      <c r="O12" s="72">
        <v>0.44</v>
      </c>
      <c r="P12" s="72">
        <f t="shared" ref="P12:P66" si="1">ROUND(51.09*O12,2)</f>
        <v>22.48</v>
      </c>
      <c r="Q12" s="220"/>
      <c r="R12" s="150">
        <f t="shared" si="0"/>
        <v>16000</v>
      </c>
      <c r="S12" s="150">
        <v>2</v>
      </c>
    </row>
    <row r="13" spans="1:19" ht="15.75" x14ac:dyDescent="0.25">
      <c r="A13" s="38" t="s">
        <v>289</v>
      </c>
      <c r="B13" s="39" t="s">
        <v>255</v>
      </c>
      <c r="C13" s="40" t="s">
        <v>155</v>
      </c>
      <c r="D13" s="90">
        <v>27593</v>
      </c>
      <c r="E13" s="12">
        <v>2.0503</v>
      </c>
      <c r="F13" s="12">
        <v>1.7836000000000001</v>
      </c>
      <c r="G13" s="12">
        <v>1.4352799999999999</v>
      </c>
      <c r="H13" s="12">
        <v>1.2099299999999999</v>
      </c>
      <c r="I13" s="12">
        <v>0.49482999999999999</v>
      </c>
      <c r="J13" s="12">
        <v>0.46012999999999998</v>
      </c>
      <c r="K13" s="12">
        <v>0.63305999999999996</v>
      </c>
      <c r="L13" s="12">
        <v>0.66498000000000002</v>
      </c>
      <c r="M13" s="12">
        <v>1.66669</v>
      </c>
      <c r="N13" s="45">
        <v>1.9388399999999999</v>
      </c>
      <c r="O13" s="72">
        <v>0.44</v>
      </c>
      <c r="P13" s="72">
        <f t="shared" si="1"/>
        <v>22.48</v>
      </c>
      <c r="Q13" s="220"/>
      <c r="R13" s="150">
        <f t="shared" si="0"/>
        <v>8278</v>
      </c>
      <c r="S13" s="150"/>
    </row>
    <row r="14" spans="1:19" ht="15.75" x14ac:dyDescent="0.25">
      <c r="A14" s="38" t="s">
        <v>288</v>
      </c>
      <c r="B14" s="39" t="s">
        <v>268</v>
      </c>
      <c r="C14" s="40" t="s">
        <v>155</v>
      </c>
      <c r="D14" s="90">
        <v>35432</v>
      </c>
      <c r="E14" s="12">
        <v>2.0503</v>
      </c>
      <c r="F14" s="12">
        <v>1.7836000000000001</v>
      </c>
      <c r="G14" s="12">
        <v>1.4352799999999999</v>
      </c>
      <c r="H14" s="12">
        <v>1.2099299999999999</v>
      </c>
      <c r="I14" s="12">
        <v>0.49482999999999999</v>
      </c>
      <c r="J14" s="12">
        <v>0.46012999999999998</v>
      </c>
      <c r="K14" s="12">
        <v>0.63305999999999996</v>
      </c>
      <c r="L14" s="12">
        <v>0.66498000000000002</v>
      </c>
      <c r="M14" s="12">
        <v>1.66669</v>
      </c>
      <c r="N14" s="45">
        <v>1.9388399999999999</v>
      </c>
      <c r="O14" s="72">
        <v>0.44</v>
      </c>
      <c r="P14" s="72">
        <f t="shared" si="1"/>
        <v>22.48</v>
      </c>
      <c r="Q14" s="220"/>
      <c r="R14" s="150">
        <f t="shared" si="0"/>
        <v>10630</v>
      </c>
      <c r="S14" s="150">
        <v>2</v>
      </c>
    </row>
    <row r="15" spans="1:19" ht="15.75" x14ac:dyDescent="0.25">
      <c r="A15" s="38" t="s">
        <v>290</v>
      </c>
      <c r="B15" s="39" t="s">
        <v>281</v>
      </c>
      <c r="C15" s="40" t="s">
        <v>155</v>
      </c>
      <c r="D15" s="90">
        <v>25421</v>
      </c>
      <c r="E15" s="12">
        <v>2.0503</v>
      </c>
      <c r="F15" s="12">
        <v>1.7836000000000001</v>
      </c>
      <c r="G15" s="12">
        <v>1.4352799999999999</v>
      </c>
      <c r="H15" s="12">
        <v>1.2099299999999999</v>
      </c>
      <c r="I15" s="12">
        <v>0.49482999999999999</v>
      </c>
      <c r="J15" s="12">
        <v>0.46012999999999998</v>
      </c>
      <c r="K15" s="12">
        <v>0.63305999999999996</v>
      </c>
      <c r="L15" s="12">
        <v>0.66498000000000002</v>
      </c>
      <c r="M15" s="12">
        <v>1.66669</v>
      </c>
      <c r="N15" s="45">
        <v>1.9388399999999999</v>
      </c>
      <c r="O15" s="72">
        <v>0.44</v>
      </c>
      <c r="P15" s="72">
        <f t="shared" si="1"/>
        <v>22.48</v>
      </c>
      <c r="Q15" s="220"/>
      <c r="R15" s="150">
        <f t="shared" si="0"/>
        <v>7626</v>
      </c>
      <c r="S15" s="150">
        <v>4</v>
      </c>
    </row>
    <row r="16" spans="1:19" ht="15.75" x14ac:dyDescent="0.25">
      <c r="A16" s="38" t="s">
        <v>291</v>
      </c>
      <c r="B16" s="39" t="s">
        <v>275</v>
      </c>
      <c r="C16" s="40" t="s">
        <v>155</v>
      </c>
      <c r="D16" s="90">
        <v>20763</v>
      </c>
      <c r="E16" s="12">
        <v>2.0503</v>
      </c>
      <c r="F16" s="12">
        <v>1.7836000000000001</v>
      </c>
      <c r="G16" s="12">
        <v>1.4352799999999999</v>
      </c>
      <c r="H16" s="12">
        <v>1.2099299999999999</v>
      </c>
      <c r="I16" s="12">
        <v>0.49482999999999999</v>
      </c>
      <c r="J16" s="12">
        <v>0.46012999999999998</v>
      </c>
      <c r="K16" s="12">
        <v>0.63305999999999996</v>
      </c>
      <c r="L16" s="12">
        <v>0.66498000000000002</v>
      </c>
      <c r="M16" s="12">
        <v>1.66669</v>
      </c>
      <c r="N16" s="45">
        <v>1.9388399999999999</v>
      </c>
      <c r="O16" s="72">
        <v>0.44</v>
      </c>
      <c r="P16" s="72">
        <f t="shared" si="1"/>
        <v>22.48</v>
      </c>
      <c r="Q16" s="220"/>
      <c r="R16" s="150">
        <f t="shared" si="0"/>
        <v>6229</v>
      </c>
      <c r="S16" s="150">
        <v>1</v>
      </c>
    </row>
    <row r="17" spans="1:19" ht="16.5" customHeight="1" x14ac:dyDescent="0.25">
      <c r="A17" s="38" t="s">
        <v>293</v>
      </c>
      <c r="B17" s="39" t="s">
        <v>253</v>
      </c>
      <c r="C17" s="40" t="s">
        <v>155</v>
      </c>
      <c r="D17" s="90">
        <v>32261</v>
      </c>
      <c r="E17" s="12">
        <v>2.0503</v>
      </c>
      <c r="F17" s="12">
        <v>1.7836000000000001</v>
      </c>
      <c r="G17" s="12">
        <v>1.4352799999999999</v>
      </c>
      <c r="H17" s="12">
        <v>1.2099299999999999</v>
      </c>
      <c r="I17" s="12">
        <v>0.49482999999999999</v>
      </c>
      <c r="J17" s="12">
        <v>0.46012999999999998</v>
      </c>
      <c r="K17" s="12">
        <v>0.63305999999999996</v>
      </c>
      <c r="L17" s="12">
        <v>0.66498000000000002</v>
      </c>
      <c r="M17" s="12">
        <v>1.66669</v>
      </c>
      <c r="N17" s="45">
        <v>1.9388399999999999</v>
      </c>
      <c r="O17" s="72">
        <v>0.44</v>
      </c>
      <c r="P17" s="72">
        <f t="shared" si="1"/>
        <v>22.48</v>
      </c>
      <c r="Q17" s="220"/>
      <c r="R17" s="150">
        <f t="shared" si="0"/>
        <v>9678</v>
      </c>
      <c r="S17" s="150">
        <v>10</v>
      </c>
    </row>
    <row r="18" spans="1:19" ht="15.75" x14ac:dyDescent="0.25">
      <c r="A18" s="38" t="s">
        <v>292</v>
      </c>
      <c r="B18" s="39" t="s">
        <v>262</v>
      </c>
      <c r="C18" s="40" t="s">
        <v>155</v>
      </c>
      <c r="D18" s="91">
        <v>41320</v>
      </c>
      <c r="E18" s="12">
        <v>2.0503</v>
      </c>
      <c r="F18" s="12">
        <v>1.7836000000000001</v>
      </c>
      <c r="G18" s="12">
        <v>1.4352799999999999</v>
      </c>
      <c r="H18" s="12">
        <v>1.2099299999999999</v>
      </c>
      <c r="I18" s="12">
        <v>0.49482999999999999</v>
      </c>
      <c r="J18" s="12">
        <v>0.46012999999999998</v>
      </c>
      <c r="K18" s="12">
        <v>0.63305999999999996</v>
      </c>
      <c r="L18" s="12">
        <v>0.66498000000000002</v>
      </c>
      <c r="M18" s="12">
        <v>1.66669</v>
      </c>
      <c r="N18" s="45">
        <v>1.9388399999999999</v>
      </c>
      <c r="O18" s="72">
        <v>0.44</v>
      </c>
      <c r="P18" s="72">
        <f t="shared" si="1"/>
        <v>22.48</v>
      </c>
      <c r="Q18" s="220"/>
      <c r="R18" s="150">
        <f t="shared" si="0"/>
        <v>12396</v>
      </c>
      <c r="S18" s="150">
        <v>3</v>
      </c>
    </row>
    <row r="19" spans="1:19" ht="15.75" x14ac:dyDescent="0.25">
      <c r="A19" s="38" t="s">
        <v>294</v>
      </c>
      <c r="B19" s="39" t="s">
        <v>282</v>
      </c>
      <c r="C19" s="40" t="s">
        <v>155</v>
      </c>
      <c r="D19" s="76">
        <v>17523</v>
      </c>
      <c r="E19" s="12">
        <v>2.0503</v>
      </c>
      <c r="F19" s="12">
        <v>1.7836000000000001</v>
      </c>
      <c r="G19" s="12">
        <v>1.4352799999999999</v>
      </c>
      <c r="H19" s="12">
        <v>1.2099299999999999</v>
      </c>
      <c r="I19" s="12">
        <v>0.49482999999999999</v>
      </c>
      <c r="J19" s="12">
        <v>0.46012999999999998</v>
      </c>
      <c r="K19" s="12">
        <v>0.63305999999999996</v>
      </c>
      <c r="L19" s="12">
        <v>0.66498000000000002</v>
      </c>
      <c r="M19" s="12">
        <v>1.66669</v>
      </c>
      <c r="N19" s="45">
        <v>1.9388399999999999</v>
      </c>
      <c r="O19" s="72">
        <v>0.44</v>
      </c>
      <c r="P19" s="72">
        <f t="shared" si="1"/>
        <v>22.48</v>
      </c>
      <c r="Q19" s="221"/>
      <c r="R19" s="150">
        <f t="shared" si="0"/>
        <v>5257</v>
      </c>
      <c r="S19" s="150">
        <v>2</v>
      </c>
    </row>
    <row r="20" spans="1:19" ht="15.75" x14ac:dyDescent="0.25">
      <c r="A20" s="38" t="s">
        <v>299</v>
      </c>
      <c r="B20" s="39" t="s">
        <v>300</v>
      </c>
      <c r="C20" s="40" t="s">
        <v>155</v>
      </c>
      <c r="D20" s="76">
        <v>32258</v>
      </c>
      <c r="E20" s="12">
        <v>2.0503</v>
      </c>
      <c r="F20" s="12">
        <v>1.7836000000000001</v>
      </c>
      <c r="G20" s="12">
        <v>1.4352799999999999</v>
      </c>
      <c r="H20" s="12">
        <v>1.2099299999999999</v>
      </c>
      <c r="I20" s="12">
        <v>0.49482999999999999</v>
      </c>
      <c r="J20" s="12">
        <v>0.46012999999999998</v>
      </c>
      <c r="K20" s="12">
        <v>0.63305999999999996</v>
      </c>
      <c r="L20" s="12">
        <v>0.66498000000000002</v>
      </c>
      <c r="M20" s="12">
        <v>1.66669</v>
      </c>
      <c r="N20" s="45">
        <v>1.9388399999999999</v>
      </c>
      <c r="O20" s="72">
        <v>0.6</v>
      </c>
      <c r="P20" s="72">
        <f t="shared" si="1"/>
        <v>30.65</v>
      </c>
      <c r="Q20" s="219" t="s">
        <v>9</v>
      </c>
      <c r="R20" s="150">
        <f t="shared" si="0"/>
        <v>9677</v>
      </c>
      <c r="S20" s="150">
        <v>3</v>
      </c>
    </row>
    <row r="21" spans="1:19" ht="15.75" x14ac:dyDescent="0.25">
      <c r="A21" s="38" t="s">
        <v>301</v>
      </c>
      <c r="B21" s="39" t="s">
        <v>265</v>
      </c>
      <c r="C21" s="40" t="s">
        <v>155</v>
      </c>
      <c r="D21" s="76">
        <v>36695</v>
      </c>
      <c r="E21" s="12">
        <v>2.0503</v>
      </c>
      <c r="F21" s="12">
        <v>1.7836000000000001</v>
      </c>
      <c r="G21" s="12">
        <v>1.4352799999999999</v>
      </c>
      <c r="H21" s="12">
        <v>1.2099299999999999</v>
      </c>
      <c r="I21" s="12">
        <v>0.49482999999999999</v>
      </c>
      <c r="J21" s="12">
        <v>0.46012999999999998</v>
      </c>
      <c r="K21" s="12">
        <v>0.63305999999999996</v>
      </c>
      <c r="L21" s="12">
        <v>0.66498000000000002</v>
      </c>
      <c r="M21" s="12">
        <v>1.66669</v>
      </c>
      <c r="N21" s="45">
        <v>1.9388399999999999</v>
      </c>
      <c r="O21" s="72">
        <v>0.6</v>
      </c>
      <c r="P21" s="72">
        <f t="shared" si="1"/>
        <v>30.65</v>
      </c>
      <c r="Q21" s="220"/>
      <c r="R21" s="150">
        <f t="shared" si="0"/>
        <v>11009</v>
      </c>
      <c r="S21" s="150">
        <v>3</v>
      </c>
    </row>
    <row r="22" spans="1:19" ht="15.75" x14ac:dyDescent="0.25">
      <c r="A22" s="38" t="s">
        <v>302</v>
      </c>
      <c r="B22" s="39" t="s">
        <v>269</v>
      </c>
      <c r="C22" s="40" t="s">
        <v>155</v>
      </c>
      <c r="D22" s="76">
        <v>60803</v>
      </c>
      <c r="E22" s="12">
        <v>2.0503</v>
      </c>
      <c r="F22" s="12">
        <v>1.7836000000000001</v>
      </c>
      <c r="G22" s="12">
        <v>1.4352799999999999</v>
      </c>
      <c r="H22" s="12">
        <v>1.2099299999999999</v>
      </c>
      <c r="I22" s="12">
        <v>0.49482999999999999</v>
      </c>
      <c r="J22" s="12">
        <v>0.46012999999999998</v>
      </c>
      <c r="K22" s="12">
        <v>0.63305999999999996</v>
      </c>
      <c r="L22" s="12">
        <v>0.66498000000000002</v>
      </c>
      <c r="M22" s="12">
        <v>1.66669</v>
      </c>
      <c r="N22" s="45">
        <v>1.9388399999999999</v>
      </c>
      <c r="O22" s="72">
        <v>0.6</v>
      </c>
      <c r="P22" s="72">
        <f t="shared" si="1"/>
        <v>30.65</v>
      </c>
      <c r="Q22" s="220"/>
      <c r="R22" s="150">
        <f t="shared" si="0"/>
        <v>18241</v>
      </c>
      <c r="S22" s="150">
        <v>5</v>
      </c>
    </row>
    <row r="23" spans="1:19" ht="15.75" x14ac:dyDescent="0.25">
      <c r="A23" s="38" t="s">
        <v>303</v>
      </c>
      <c r="B23" s="39" t="s">
        <v>277</v>
      </c>
      <c r="C23" s="40" t="s">
        <v>155</v>
      </c>
      <c r="D23" s="76">
        <v>39009</v>
      </c>
      <c r="E23" s="12">
        <v>2.0503</v>
      </c>
      <c r="F23" s="12">
        <v>1.7836000000000001</v>
      </c>
      <c r="G23" s="12">
        <v>1.4352799999999999</v>
      </c>
      <c r="H23" s="12">
        <v>1.2099299999999999</v>
      </c>
      <c r="I23" s="12">
        <v>0.49482999999999999</v>
      </c>
      <c r="J23" s="12">
        <v>0.46012999999999998</v>
      </c>
      <c r="K23" s="12">
        <v>0.63305999999999996</v>
      </c>
      <c r="L23" s="12">
        <v>0.66498000000000002</v>
      </c>
      <c r="M23" s="12">
        <v>1.66669</v>
      </c>
      <c r="N23" s="45">
        <v>1.9388399999999999</v>
      </c>
      <c r="O23" s="72">
        <v>0.6</v>
      </c>
      <c r="P23" s="72">
        <f t="shared" si="1"/>
        <v>30.65</v>
      </c>
      <c r="Q23" s="220"/>
      <c r="R23" s="150">
        <f t="shared" si="0"/>
        <v>11703</v>
      </c>
      <c r="S23" s="150"/>
    </row>
    <row r="24" spans="1:19" ht="15.75" x14ac:dyDescent="0.25">
      <c r="A24" s="38" t="s">
        <v>295</v>
      </c>
      <c r="B24" s="39" t="s">
        <v>260</v>
      </c>
      <c r="C24" s="40" t="s">
        <v>155</v>
      </c>
      <c r="D24" s="76">
        <v>43393</v>
      </c>
      <c r="E24" s="12">
        <v>2.0503</v>
      </c>
      <c r="F24" s="12">
        <v>1.7836000000000001</v>
      </c>
      <c r="G24" s="12">
        <v>1.4352799999999999</v>
      </c>
      <c r="H24" s="12">
        <v>1.2099299999999999</v>
      </c>
      <c r="I24" s="12">
        <v>0.49482999999999999</v>
      </c>
      <c r="J24" s="12">
        <v>0.46012999999999998</v>
      </c>
      <c r="K24" s="12">
        <v>0.63305999999999996</v>
      </c>
      <c r="L24" s="12">
        <v>0.66498000000000002</v>
      </c>
      <c r="M24" s="12">
        <v>1.66669</v>
      </c>
      <c r="N24" s="45">
        <v>1.9388399999999999</v>
      </c>
      <c r="O24" s="72">
        <v>0.6</v>
      </c>
      <c r="P24" s="72">
        <f t="shared" si="1"/>
        <v>30.65</v>
      </c>
      <c r="Q24" s="220"/>
      <c r="R24" s="150">
        <f t="shared" si="0"/>
        <v>13018</v>
      </c>
      <c r="S24" s="150">
        <v>2</v>
      </c>
    </row>
    <row r="25" spans="1:19" ht="15.75" x14ac:dyDescent="0.25">
      <c r="A25" s="38" t="s">
        <v>297</v>
      </c>
      <c r="B25" s="39" t="s">
        <v>258</v>
      </c>
      <c r="C25" s="40" t="s">
        <v>155</v>
      </c>
      <c r="D25" s="76">
        <v>27480</v>
      </c>
      <c r="E25" s="12">
        <v>2.0503</v>
      </c>
      <c r="F25" s="12">
        <v>1.7836000000000001</v>
      </c>
      <c r="G25" s="12">
        <v>1.4352799999999999</v>
      </c>
      <c r="H25" s="12">
        <v>1.2099299999999999</v>
      </c>
      <c r="I25" s="12">
        <v>0.49482999999999999</v>
      </c>
      <c r="J25" s="12">
        <v>0.46012999999999998</v>
      </c>
      <c r="K25" s="12">
        <v>0.63305999999999996</v>
      </c>
      <c r="L25" s="12">
        <v>0.66498000000000002</v>
      </c>
      <c r="M25" s="12">
        <v>1.66669</v>
      </c>
      <c r="N25" s="45">
        <v>1.9388399999999999</v>
      </c>
      <c r="O25" s="72">
        <v>0.6</v>
      </c>
      <c r="P25" s="72">
        <f t="shared" si="1"/>
        <v>30.65</v>
      </c>
      <c r="Q25" s="220"/>
      <c r="R25" s="150">
        <f t="shared" si="0"/>
        <v>8244</v>
      </c>
      <c r="S25" s="150">
        <v>10</v>
      </c>
    </row>
    <row r="26" spans="1:19" ht="15.75" x14ac:dyDescent="0.25">
      <c r="A26" s="38" t="s">
        <v>296</v>
      </c>
      <c r="B26" s="39" t="s">
        <v>263</v>
      </c>
      <c r="C26" s="40" t="s">
        <v>155</v>
      </c>
      <c r="D26" s="76">
        <v>34711</v>
      </c>
      <c r="E26" s="12">
        <v>2.0503</v>
      </c>
      <c r="F26" s="12">
        <v>1.7836000000000001</v>
      </c>
      <c r="G26" s="12">
        <v>1.4352799999999999</v>
      </c>
      <c r="H26" s="12">
        <v>1.2099299999999999</v>
      </c>
      <c r="I26" s="12">
        <v>0.49482999999999999</v>
      </c>
      <c r="J26" s="12">
        <v>0.46012999999999998</v>
      </c>
      <c r="K26" s="12">
        <v>0.63305999999999996</v>
      </c>
      <c r="L26" s="12">
        <v>0.66498000000000002</v>
      </c>
      <c r="M26" s="12">
        <v>1.66669</v>
      </c>
      <c r="N26" s="45">
        <v>1.9388399999999999</v>
      </c>
      <c r="O26" s="72">
        <v>0.6</v>
      </c>
      <c r="P26" s="72">
        <f t="shared" si="1"/>
        <v>30.65</v>
      </c>
      <c r="Q26" s="220"/>
      <c r="R26" s="150">
        <f t="shared" si="0"/>
        <v>10413</v>
      </c>
      <c r="S26" s="150">
        <v>2</v>
      </c>
    </row>
    <row r="27" spans="1:19" ht="15.75" x14ac:dyDescent="0.25">
      <c r="A27" s="38" t="s">
        <v>298</v>
      </c>
      <c r="B27" s="41" t="s">
        <v>156</v>
      </c>
      <c r="C27" s="40" t="s">
        <v>155</v>
      </c>
      <c r="D27" s="76">
        <v>108858</v>
      </c>
      <c r="E27" s="12">
        <v>2.0503</v>
      </c>
      <c r="F27" s="12">
        <v>1.7836000000000001</v>
      </c>
      <c r="G27" s="12">
        <v>1.4352799999999999</v>
      </c>
      <c r="H27" s="12">
        <v>1.2099299999999999</v>
      </c>
      <c r="I27" s="12">
        <v>0.49482999999999999</v>
      </c>
      <c r="J27" s="12">
        <v>0.46012999999999998</v>
      </c>
      <c r="K27" s="12">
        <v>0.63305999999999996</v>
      </c>
      <c r="L27" s="12">
        <v>0.66498000000000002</v>
      </c>
      <c r="M27" s="12">
        <v>1.66669</v>
      </c>
      <c r="N27" s="45">
        <v>1.9388399999999999</v>
      </c>
      <c r="O27" s="72">
        <v>0.6</v>
      </c>
      <c r="P27" s="72">
        <f t="shared" si="1"/>
        <v>30.65</v>
      </c>
      <c r="Q27" s="220"/>
      <c r="R27" s="150">
        <f t="shared" si="0"/>
        <v>32657</v>
      </c>
      <c r="S27" s="150"/>
    </row>
    <row r="28" spans="1:19" ht="15.75" x14ac:dyDescent="0.25">
      <c r="A28" s="38" t="s">
        <v>307</v>
      </c>
      <c r="B28" s="39" t="s">
        <v>248</v>
      </c>
      <c r="C28" s="40" t="s">
        <v>155</v>
      </c>
      <c r="D28" s="76">
        <v>96098</v>
      </c>
      <c r="E28" s="12">
        <v>2.0503</v>
      </c>
      <c r="F28" s="12">
        <v>1.7836000000000001</v>
      </c>
      <c r="G28" s="12">
        <v>1.4352799999999999</v>
      </c>
      <c r="H28" s="12">
        <v>1.2099299999999999</v>
      </c>
      <c r="I28" s="12">
        <v>0.49482999999999999</v>
      </c>
      <c r="J28" s="12">
        <v>0.46012999999999998</v>
      </c>
      <c r="K28" s="12">
        <v>0.63305999999999996</v>
      </c>
      <c r="L28" s="12">
        <v>0.66498000000000002</v>
      </c>
      <c r="M28" s="12">
        <v>1.66669</v>
      </c>
      <c r="N28" s="45">
        <v>1.9388399999999999</v>
      </c>
      <c r="O28" s="72">
        <v>0.6</v>
      </c>
      <c r="P28" s="72">
        <f t="shared" si="1"/>
        <v>30.65</v>
      </c>
      <c r="Q28" s="220"/>
      <c r="R28" s="150">
        <f t="shared" si="0"/>
        <v>28829</v>
      </c>
      <c r="S28" s="150"/>
    </row>
    <row r="29" spans="1:19" ht="15.75" x14ac:dyDescent="0.25">
      <c r="A29" s="38" t="s">
        <v>308</v>
      </c>
      <c r="B29" s="39" t="s">
        <v>274</v>
      </c>
      <c r="C29" s="40" t="s">
        <v>155</v>
      </c>
      <c r="D29" s="76">
        <v>19080</v>
      </c>
      <c r="E29" s="12">
        <v>2.0503</v>
      </c>
      <c r="F29" s="12">
        <v>1.7836000000000001</v>
      </c>
      <c r="G29" s="12">
        <v>1.4352799999999999</v>
      </c>
      <c r="H29" s="12">
        <v>1.2099299999999999</v>
      </c>
      <c r="I29" s="12">
        <v>0.49482999999999999</v>
      </c>
      <c r="J29" s="12">
        <v>0.46012999999999998</v>
      </c>
      <c r="K29" s="12">
        <v>0.63305999999999996</v>
      </c>
      <c r="L29" s="12">
        <v>0.66498000000000002</v>
      </c>
      <c r="M29" s="12">
        <v>1.66669</v>
      </c>
      <c r="N29" s="45">
        <v>1.9388399999999999</v>
      </c>
      <c r="O29" s="72">
        <v>0.6</v>
      </c>
      <c r="P29" s="72">
        <f t="shared" si="1"/>
        <v>30.65</v>
      </c>
      <c r="Q29" s="220"/>
      <c r="R29" s="150">
        <f t="shared" si="0"/>
        <v>5724</v>
      </c>
      <c r="S29" s="150"/>
    </row>
    <row r="30" spans="1:19" ht="15.75" x14ac:dyDescent="0.25">
      <c r="A30" s="38" t="s">
        <v>306</v>
      </c>
      <c r="B30" s="39" t="s">
        <v>264</v>
      </c>
      <c r="C30" s="40" t="s">
        <v>155</v>
      </c>
      <c r="D30" s="76">
        <v>25573</v>
      </c>
      <c r="E30" s="12">
        <v>2.0503</v>
      </c>
      <c r="F30" s="12">
        <v>1.7836000000000001</v>
      </c>
      <c r="G30" s="12">
        <v>1.4352799999999999</v>
      </c>
      <c r="H30" s="12">
        <v>1.2099299999999999</v>
      </c>
      <c r="I30" s="12">
        <v>0.49482999999999999</v>
      </c>
      <c r="J30" s="12">
        <v>0.46012999999999998</v>
      </c>
      <c r="K30" s="12">
        <v>0.63305999999999996</v>
      </c>
      <c r="L30" s="12">
        <v>0.66498000000000002</v>
      </c>
      <c r="M30" s="12">
        <v>1.66669</v>
      </c>
      <c r="N30" s="45">
        <v>1.9388399999999999</v>
      </c>
      <c r="O30" s="72">
        <v>0.6</v>
      </c>
      <c r="P30" s="72">
        <f t="shared" si="1"/>
        <v>30.65</v>
      </c>
      <c r="Q30" s="220"/>
      <c r="R30" s="150">
        <f t="shared" si="0"/>
        <v>7672</v>
      </c>
      <c r="S30" s="150">
        <v>8</v>
      </c>
    </row>
    <row r="31" spans="1:19" ht="15.75" x14ac:dyDescent="0.25">
      <c r="A31" s="38" t="s">
        <v>309</v>
      </c>
      <c r="B31" s="39" t="s">
        <v>267</v>
      </c>
      <c r="C31" s="40" t="s">
        <v>155</v>
      </c>
      <c r="D31" s="76">
        <v>31680</v>
      </c>
      <c r="E31" s="12">
        <v>2.0503</v>
      </c>
      <c r="F31" s="12">
        <v>1.7836000000000001</v>
      </c>
      <c r="G31" s="12">
        <v>1.4352799999999999</v>
      </c>
      <c r="H31" s="12">
        <v>1.2099299999999999</v>
      </c>
      <c r="I31" s="12">
        <v>0.49482999999999999</v>
      </c>
      <c r="J31" s="12">
        <v>0.46012999999999998</v>
      </c>
      <c r="K31" s="12">
        <v>0.63305999999999996</v>
      </c>
      <c r="L31" s="12">
        <v>0.66498000000000002</v>
      </c>
      <c r="M31" s="12">
        <v>1.66669</v>
      </c>
      <c r="N31" s="45">
        <v>1.9388399999999999</v>
      </c>
      <c r="O31" s="72">
        <v>0.6</v>
      </c>
      <c r="P31" s="72">
        <f t="shared" si="1"/>
        <v>30.65</v>
      </c>
      <c r="Q31" s="220"/>
      <c r="R31" s="150">
        <f t="shared" si="0"/>
        <v>9504</v>
      </c>
      <c r="S31" s="150">
        <v>2</v>
      </c>
    </row>
    <row r="32" spans="1:19" ht="15.75" x14ac:dyDescent="0.25">
      <c r="A32" s="38" t="s">
        <v>305</v>
      </c>
      <c r="B32" s="39" t="s">
        <v>273</v>
      </c>
      <c r="C32" s="40" t="s">
        <v>155</v>
      </c>
      <c r="D32" s="76">
        <v>33876</v>
      </c>
      <c r="E32" s="12">
        <v>2.0503</v>
      </c>
      <c r="F32" s="12">
        <v>1.7836000000000001</v>
      </c>
      <c r="G32" s="12">
        <v>1.4352799999999999</v>
      </c>
      <c r="H32" s="12">
        <v>1.2099299999999999</v>
      </c>
      <c r="I32" s="12">
        <v>0.49482999999999999</v>
      </c>
      <c r="J32" s="12">
        <v>0.46012999999999998</v>
      </c>
      <c r="K32" s="12">
        <v>0.63305999999999996</v>
      </c>
      <c r="L32" s="12">
        <v>0.66498000000000002</v>
      </c>
      <c r="M32" s="12">
        <v>1.66669</v>
      </c>
      <c r="N32" s="45">
        <v>1.9388399999999999</v>
      </c>
      <c r="O32" s="72">
        <v>0.6</v>
      </c>
      <c r="P32" s="72">
        <f t="shared" si="1"/>
        <v>30.65</v>
      </c>
      <c r="Q32" s="220"/>
      <c r="R32" s="150">
        <f t="shared" si="0"/>
        <v>10163</v>
      </c>
      <c r="S32" s="150">
        <v>3</v>
      </c>
    </row>
    <row r="33" spans="1:19" ht="15.75" x14ac:dyDescent="0.25">
      <c r="A33" s="38" t="s">
        <v>304</v>
      </c>
      <c r="B33" s="39" t="s">
        <v>279</v>
      </c>
      <c r="C33" s="40" t="s">
        <v>155</v>
      </c>
      <c r="D33" s="76">
        <v>17603</v>
      </c>
      <c r="E33" s="12">
        <v>2.0503</v>
      </c>
      <c r="F33" s="12">
        <v>1.7836000000000001</v>
      </c>
      <c r="G33" s="12">
        <v>1.4352799999999999</v>
      </c>
      <c r="H33" s="12">
        <v>1.2099299999999999</v>
      </c>
      <c r="I33" s="12">
        <v>0.49482999999999999</v>
      </c>
      <c r="J33" s="12">
        <v>0.46012999999999998</v>
      </c>
      <c r="K33" s="12">
        <v>0.63305999999999996</v>
      </c>
      <c r="L33" s="12">
        <v>0.66498000000000002</v>
      </c>
      <c r="M33" s="12">
        <v>1.66669</v>
      </c>
      <c r="N33" s="45">
        <v>1.9388399999999999</v>
      </c>
      <c r="O33" s="72">
        <v>0.6</v>
      </c>
      <c r="P33" s="72">
        <f t="shared" si="1"/>
        <v>30.65</v>
      </c>
      <c r="Q33" s="221"/>
      <c r="R33" s="150">
        <f t="shared" si="0"/>
        <v>5281</v>
      </c>
      <c r="S33" s="150"/>
    </row>
    <row r="34" spans="1:19" ht="15.75" x14ac:dyDescent="0.25">
      <c r="A34" s="38" t="s">
        <v>312</v>
      </c>
      <c r="B34" s="39" t="s">
        <v>249</v>
      </c>
      <c r="C34" s="40" t="s">
        <v>155</v>
      </c>
      <c r="D34" s="76">
        <v>36641</v>
      </c>
      <c r="E34" s="12">
        <v>2.0503</v>
      </c>
      <c r="F34" s="12">
        <v>1.7836000000000001</v>
      </c>
      <c r="G34" s="12">
        <v>1.4352799999999999</v>
      </c>
      <c r="H34" s="12">
        <v>1.2099299999999999</v>
      </c>
      <c r="I34" s="12">
        <v>0.49482999999999999</v>
      </c>
      <c r="J34" s="12">
        <v>0.46012999999999998</v>
      </c>
      <c r="K34" s="12">
        <v>0.63305999999999996</v>
      </c>
      <c r="L34" s="12">
        <v>0.66498000000000002</v>
      </c>
      <c r="M34" s="12">
        <v>1.66669</v>
      </c>
      <c r="N34" s="45">
        <v>1.9388399999999999</v>
      </c>
      <c r="O34" s="72">
        <v>0.76</v>
      </c>
      <c r="P34" s="72">
        <f t="shared" si="1"/>
        <v>38.83</v>
      </c>
      <c r="Q34" s="219" t="s">
        <v>11</v>
      </c>
      <c r="R34" s="150">
        <f t="shared" si="0"/>
        <v>10992</v>
      </c>
      <c r="S34" s="150">
        <v>1</v>
      </c>
    </row>
    <row r="35" spans="1:19" ht="15.75" x14ac:dyDescent="0.25">
      <c r="A35" s="38" t="s">
        <v>310</v>
      </c>
      <c r="B35" s="39" t="s">
        <v>284</v>
      </c>
      <c r="C35" s="40" t="s">
        <v>155</v>
      </c>
      <c r="D35" s="76">
        <v>14222</v>
      </c>
      <c r="E35" s="12">
        <v>2.0503</v>
      </c>
      <c r="F35" s="12">
        <v>1.7836000000000001</v>
      </c>
      <c r="G35" s="12">
        <v>1.4352799999999999</v>
      </c>
      <c r="H35" s="12">
        <v>1.2099299999999999</v>
      </c>
      <c r="I35" s="12">
        <v>0.49482999999999999</v>
      </c>
      <c r="J35" s="12">
        <v>0.46012999999999998</v>
      </c>
      <c r="K35" s="12">
        <v>0.63305999999999996</v>
      </c>
      <c r="L35" s="12">
        <v>0.66498000000000002</v>
      </c>
      <c r="M35" s="12">
        <v>1.66669</v>
      </c>
      <c r="N35" s="45">
        <v>1.9388399999999999</v>
      </c>
      <c r="O35" s="72">
        <v>0.76</v>
      </c>
      <c r="P35" s="72">
        <f t="shared" si="1"/>
        <v>38.83</v>
      </c>
      <c r="Q35" s="220"/>
      <c r="R35" s="150">
        <f t="shared" si="0"/>
        <v>4267</v>
      </c>
      <c r="S35" s="150">
        <v>1</v>
      </c>
    </row>
    <row r="36" spans="1:19" ht="15.75" x14ac:dyDescent="0.25">
      <c r="A36" s="38" t="s">
        <v>313</v>
      </c>
      <c r="B36" s="39" t="s">
        <v>271</v>
      </c>
      <c r="C36" s="40" t="s">
        <v>155</v>
      </c>
      <c r="D36" s="76">
        <v>22244</v>
      </c>
      <c r="E36" s="12">
        <v>2.0503</v>
      </c>
      <c r="F36" s="12">
        <v>1.7836000000000001</v>
      </c>
      <c r="G36" s="12">
        <v>1.4352799999999999</v>
      </c>
      <c r="H36" s="12">
        <v>1.2099299999999999</v>
      </c>
      <c r="I36" s="12">
        <v>0.49482999999999999</v>
      </c>
      <c r="J36" s="12">
        <v>0.46012999999999998</v>
      </c>
      <c r="K36" s="12">
        <v>0.63305999999999996</v>
      </c>
      <c r="L36" s="12">
        <v>0.66498000000000002</v>
      </c>
      <c r="M36" s="12">
        <v>1.66669</v>
      </c>
      <c r="N36" s="45">
        <v>1.9388399999999999</v>
      </c>
      <c r="O36" s="72">
        <v>0.76</v>
      </c>
      <c r="P36" s="72">
        <f t="shared" si="1"/>
        <v>38.83</v>
      </c>
      <c r="Q36" s="220"/>
      <c r="R36" s="150">
        <f t="shared" si="0"/>
        <v>6673</v>
      </c>
      <c r="S36" s="150">
        <v>1</v>
      </c>
    </row>
    <row r="37" spans="1:19" ht="15.75" customHeight="1" x14ac:dyDescent="0.25">
      <c r="A37" s="38" t="s">
        <v>311</v>
      </c>
      <c r="B37" s="39" t="s">
        <v>256</v>
      </c>
      <c r="C37" s="40" t="s">
        <v>155</v>
      </c>
      <c r="D37" s="76">
        <v>44086</v>
      </c>
      <c r="E37" s="12">
        <v>2.0503</v>
      </c>
      <c r="F37" s="12">
        <v>1.7836000000000001</v>
      </c>
      <c r="G37" s="12">
        <v>1.4352799999999999</v>
      </c>
      <c r="H37" s="12">
        <v>1.2099299999999999</v>
      </c>
      <c r="I37" s="12">
        <v>0.49482999999999999</v>
      </c>
      <c r="J37" s="12">
        <v>0.46012999999999998</v>
      </c>
      <c r="K37" s="12">
        <v>0.63305999999999996</v>
      </c>
      <c r="L37" s="12">
        <v>0.66498000000000002</v>
      </c>
      <c r="M37" s="12">
        <v>1.66669</v>
      </c>
      <c r="N37" s="45">
        <v>1.9388399999999999</v>
      </c>
      <c r="O37" s="72">
        <v>0.76</v>
      </c>
      <c r="P37" s="72">
        <f t="shared" si="1"/>
        <v>38.83</v>
      </c>
      <c r="Q37" s="220"/>
      <c r="R37" s="150">
        <f t="shared" si="0"/>
        <v>13226</v>
      </c>
      <c r="S37" s="150">
        <v>9</v>
      </c>
    </row>
    <row r="38" spans="1:19" ht="15.75" x14ac:dyDescent="0.25">
      <c r="A38" s="38" t="s">
        <v>316</v>
      </c>
      <c r="B38" s="39" t="s">
        <v>254</v>
      </c>
      <c r="C38" s="40" t="s">
        <v>155</v>
      </c>
      <c r="D38" s="76">
        <v>69682</v>
      </c>
      <c r="E38" s="12">
        <v>2.0503</v>
      </c>
      <c r="F38" s="12">
        <v>1.7836000000000001</v>
      </c>
      <c r="G38" s="12">
        <v>1.4352799999999999</v>
      </c>
      <c r="H38" s="12">
        <v>1.2099299999999999</v>
      </c>
      <c r="I38" s="12">
        <v>0.49482999999999999</v>
      </c>
      <c r="J38" s="12">
        <v>0.46012999999999998</v>
      </c>
      <c r="K38" s="12">
        <v>0.63305999999999996</v>
      </c>
      <c r="L38" s="12">
        <v>0.66498000000000002</v>
      </c>
      <c r="M38" s="12">
        <v>1.66669</v>
      </c>
      <c r="N38" s="45">
        <v>1.9388399999999999</v>
      </c>
      <c r="O38" s="72">
        <v>0.76</v>
      </c>
      <c r="P38" s="72">
        <f t="shared" si="1"/>
        <v>38.83</v>
      </c>
      <c r="Q38" s="220"/>
      <c r="R38" s="150">
        <f t="shared" si="0"/>
        <v>20905</v>
      </c>
      <c r="S38" s="150">
        <v>3</v>
      </c>
    </row>
    <row r="39" spans="1:19" ht="15.75" x14ac:dyDescent="0.25">
      <c r="A39" s="38" t="s">
        <v>319</v>
      </c>
      <c r="B39" s="39" t="s">
        <v>254</v>
      </c>
      <c r="C39" s="40" t="s">
        <v>157</v>
      </c>
      <c r="D39" s="92">
        <v>24102</v>
      </c>
      <c r="E39" s="12">
        <v>2.0503</v>
      </c>
      <c r="F39" s="12">
        <v>1.7836000000000001</v>
      </c>
      <c r="G39" s="12">
        <v>1.4352799999999999</v>
      </c>
      <c r="H39" s="12">
        <v>1.2099299999999999</v>
      </c>
      <c r="I39" s="12">
        <v>0.49482999999999999</v>
      </c>
      <c r="J39" s="12">
        <v>0.46012999999999998</v>
      </c>
      <c r="K39" s="12">
        <v>0.63305999999999996</v>
      </c>
      <c r="L39" s="12">
        <v>0.66498000000000002</v>
      </c>
      <c r="M39" s="12">
        <v>1.66669</v>
      </c>
      <c r="N39" s="45">
        <v>1.9388399999999999</v>
      </c>
      <c r="O39" s="72">
        <v>0.76</v>
      </c>
      <c r="P39" s="72">
        <f t="shared" si="1"/>
        <v>38.83</v>
      </c>
      <c r="Q39" s="220"/>
      <c r="R39" s="150">
        <f t="shared" si="0"/>
        <v>7231</v>
      </c>
      <c r="S39" s="150"/>
    </row>
    <row r="40" spans="1:19" ht="15.75" x14ac:dyDescent="0.25">
      <c r="A40" s="38" t="s">
        <v>318</v>
      </c>
      <c r="B40" s="39" t="s">
        <v>276</v>
      </c>
      <c r="C40" s="40" t="s">
        <v>155</v>
      </c>
      <c r="D40" s="76">
        <v>32963</v>
      </c>
      <c r="E40" s="12">
        <v>2.0503</v>
      </c>
      <c r="F40" s="12">
        <v>1.7836000000000001</v>
      </c>
      <c r="G40" s="12">
        <v>1.4352799999999999</v>
      </c>
      <c r="H40" s="12">
        <v>1.2099299999999999</v>
      </c>
      <c r="I40" s="12">
        <v>0.49482999999999999</v>
      </c>
      <c r="J40" s="12">
        <v>0.46012999999999998</v>
      </c>
      <c r="K40" s="12">
        <v>0.63305999999999996</v>
      </c>
      <c r="L40" s="12">
        <v>0.66498000000000002</v>
      </c>
      <c r="M40" s="12">
        <v>1.66669</v>
      </c>
      <c r="N40" s="45">
        <v>1.9388399999999999</v>
      </c>
      <c r="O40" s="72">
        <v>0.76</v>
      </c>
      <c r="P40" s="72">
        <f t="shared" si="1"/>
        <v>38.83</v>
      </c>
      <c r="Q40" s="220"/>
      <c r="R40" s="150">
        <f t="shared" si="0"/>
        <v>9889</v>
      </c>
      <c r="S40" s="150">
        <v>3</v>
      </c>
    </row>
    <row r="41" spans="1:19" ht="15.75" x14ac:dyDescent="0.25">
      <c r="A41" s="38" t="s">
        <v>317</v>
      </c>
      <c r="B41" s="39" t="s">
        <v>252</v>
      </c>
      <c r="C41" s="40" t="s">
        <v>155</v>
      </c>
      <c r="D41" s="76">
        <v>44850</v>
      </c>
      <c r="E41" s="12">
        <v>2.0503</v>
      </c>
      <c r="F41" s="12">
        <v>1.7836000000000001</v>
      </c>
      <c r="G41" s="12">
        <v>1.4352799999999999</v>
      </c>
      <c r="H41" s="12">
        <v>1.2099299999999999</v>
      </c>
      <c r="I41" s="12">
        <v>0.49482999999999999</v>
      </c>
      <c r="J41" s="12">
        <v>0.46012999999999998</v>
      </c>
      <c r="K41" s="12">
        <v>0.63305999999999996</v>
      </c>
      <c r="L41" s="12">
        <v>0.66498000000000002</v>
      </c>
      <c r="M41" s="12">
        <v>1.66669</v>
      </c>
      <c r="N41" s="45">
        <v>1.9388399999999999</v>
      </c>
      <c r="O41" s="72">
        <v>0.76</v>
      </c>
      <c r="P41" s="72">
        <f t="shared" si="1"/>
        <v>38.83</v>
      </c>
      <c r="Q41" s="220"/>
      <c r="R41" s="150">
        <f t="shared" si="0"/>
        <v>13455</v>
      </c>
      <c r="S41" s="150"/>
    </row>
    <row r="42" spans="1:19" ht="15.75" x14ac:dyDescent="0.25">
      <c r="A42" s="38" t="s">
        <v>321</v>
      </c>
      <c r="B42" s="39" t="s">
        <v>261</v>
      </c>
      <c r="C42" s="40" t="s">
        <v>155</v>
      </c>
      <c r="D42" s="76">
        <v>87292</v>
      </c>
      <c r="E42" s="12">
        <v>2.0503</v>
      </c>
      <c r="F42" s="12">
        <v>1.7836000000000001</v>
      </c>
      <c r="G42" s="12">
        <v>1.4352799999999999</v>
      </c>
      <c r="H42" s="12">
        <v>1.2099299999999999</v>
      </c>
      <c r="I42" s="12">
        <v>0.49482999999999999</v>
      </c>
      <c r="J42" s="12">
        <v>0.46012999999999998</v>
      </c>
      <c r="K42" s="12">
        <v>0.63305999999999996</v>
      </c>
      <c r="L42" s="12">
        <v>0.66498000000000002</v>
      </c>
      <c r="M42" s="12">
        <v>1.66669</v>
      </c>
      <c r="N42" s="45">
        <v>1.9388399999999999</v>
      </c>
      <c r="O42" s="72">
        <v>0.76</v>
      </c>
      <c r="P42" s="72">
        <f t="shared" si="1"/>
        <v>38.83</v>
      </c>
      <c r="Q42" s="220"/>
      <c r="R42" s="150">
        <f t="shared" si="0"/>
        <v>26188</v>
      </c>
      <c r="S42" s="150"/>
    </row>
    <row r="43" spans="1:19" ht="18.75" customHeight="1" x14ac:dyDescent="0.25">
      <c r="A43" s="38" t="s">
        <v>315</v>
      </c>
      <c r="B43" s="39" t="s">
        <v>500</v>
      </c>
      <c r="C43" s="40" t="s">
        <v>155</v>
      </c>
      <c r="D43" s="76">
        <v>22684</v>
      </c>
      <c r="E43" s="12">
        <v>2.0503</v>
      </c>
      <c r="F43" s="12">
        <v>1.7836000000000001</v>
      </c>
      <c r="G43" s="12">
        <v>1.4352799999999999</v>
      </c>
      <c r="H43" s="12">
        <v>1.2099299999999999</v>
      </c>
      <c r="I43" s="12">
        <v>0.49482999999999999</v>
      </c>
      <c r="J43" s="12">
        <v>0.46012999999999998</v>
      </c>
      <c r="K43" s="12">
        <v>0.63305999999999996</v>
      </c>
      <c r="L43" s="12">
        <v>0.66498000000000002</v>
      </c>
      <c r="M43" s="12">
        <v>1.66669</v>
      </c>
      <c r="N43" s="45">
        <v>1.9388399999999999</v>
      </c>
      <c r="O43" s="72">
        <v>0.76</v>
      </c>
      <c r="P43" s="72">
        <f t="shared" si="1"/>
        <v>38.83</v>
      </c>
      <c r="Q43" s="220"/>
      <c r="R43" s="150">
        <f t="shared" ref="R43:R62" si="2">ROUND(D43*0.3,0)</f>
        <v>6805</v>
      </c>
      <c r="S43" s="150">
        <v>2</v>
      </c>
    </row>
    <row r="44" spans="1:19" ht="15.75" x14ac:dyDescent="0.25">
      <c r="A44" s="38" t="s">
        <v>320</v>
      </c>
      <c r="B44" s="39" t="s">
        <v>257</v>
      </c>
      <c r="C44" s="40" t="s">
        <v>155</v>
      </c>
      <c r="D44" s="76">
        <v>33204</v>
      </c>
      <c r="E44" s="12">
        <v>2.0503</v>
      </c>
      <c r="F44" s="12">
        <v>1.7836000000000001</v>
      </c>
      <c r="G44" s="12">
        <v>1.4352799999999999</v>
      </c>
      <c r="H44" s="12">
        <v>1.2099299999999999</v>
      </c>
      <c r="I44" s="12">
        <v>0.49482999999999999</v>
      </c>
      <c r="J44" s="12">
        <v>0.46012999999999998</v>
      </c>
      <c r="K44" s="12">
        <v>0.63305999999999996</v>
      </c>
      <c r="L44" s="12">
        <v>0.66498000000000002</v>
      </c>
      <c r="M44" s="12">
        <v>1.66669</v>
      </c>
      <c r="N44" s="45">
        <v>1.9388399999999999</v>
      </c>
      <c r="O44" s="72">
        <v>0.76</v>
      </c>
      <c r="P44" s="72">
        <f t="shared" si="1"/>
        <v>38.83</v>
      </c>
      <c r="Q44" s="221"/>
      <c r="R44" s="150">
        <f t="shared" si="2"/>
        <v>9961</v>
      </c>
      <c r="S44" s="150">
        <v>8</v>
      </c>
    </row>
    <row r="45" spans="1:19" ht="15.75" x14ac:dyDescent="0.25">
      <c r="A45" s="38" t="s">
        <v>322</v>
      </c>
      <c r="B45" s="39" t="s">
        <v>270</v>
      </c>
      <c r="C45" s="40" t="s">
        <v>155</v>
      </c>
      <c r="D45" s="76">
        <v>14527</v>
      </c>
      <c r="E45" s="12">
        <v>2.0503</v>
      </c>
      <c r="F45" s="12">
        <v>1.7836000000000001</v>
      </c>
      <c r="G45" s="12">
        <v>1.4352799999999999</v>
      </c>
      <c r="H45" s="12">
        <v>1.2099299999999999</v>
      </c>
      <c r="I45" s="12">
        <v>0.49482999999999999</v>
      </c>
      <c r="J45" s="12">
        <v>0.46012999999999998</v>
      </c>
      <c r="K45" s="12">
        <v>0.63305999999999996</v>
      </c>
      <c r="L45" s="12">
        <v>0.66498000000000002</v>
      </c>
      <c r="M45" s="12">
        <v>1.66669</v>
      </c>
      <c r="N45" s="45">
        <v>1.9388399999999999</v>
      </c>
      <c r="O45" s="72">
        <v>0.88</v>
      </c>
      <c r="P45" s="72">
        <f t="shared" si="1"/>
        <v>44.96</v>
      </c>
      <c r="Q45" s="219" t="s">
        <v>13</v>
      </c>
      <c r="R45" s="150">
        <f t="shared" si="2"/>
        <v>4358</v>
      </c>
      <c r="S45" s="150"/>
    </row>
    <row r="46" spans="1:19" ht="15.75" x14ac:dyDescent="0.25">
      <c r="A46" s="38" t="s">
        <v>323</v>
      </c>
      <c r="B46" s="39" t="s">
        <v>272</v>
      </c>
      <c r="C46" s="40" t="s">
        <v>155</v>
      </c>
      <c r="D46" s="76">
        <v>35976</v>
      </c>
      <c r="E46" s="12">
        <v>2.0503</v>
      </c>
      <c r="F46" s="12">
        <v>1.7836000000000001</v>
      </c>
      <c r="G46" s="12">
        <v>1.4352799999999999</v>
      </c>
      <c r="H46" s="12">
        <v>1.2099299999999999</v>
      </c>
      <c r="I46" s="12">
        <v>0.49482999999999999</v>
      </c>
      <c r="J46" s="12">
        <v>0.46012999999999998</v>
      </c>
      <c r="K46" s="12">
        <v>0.63305999999999996</v>
      </c>
      <c r="L46" s="12">
        <v>0.66498000000000002</v>
      </c>
      <c r="M46" s="12">
        <v>1.66669</v>
      </c>
      <c r="N46" s="45">
        <v>1.9388399999999999</v>
      </c>
      <c r="O46" s="72">
        <v>0.88</v>
      </c>
      <c r="P46" s="72">
        <f t="shared" si="1"/>
        <v>44.96</v>
      </c>
      <c r="Q46" s="220"/>
      <c r="R46" s="150">
        <f t="shared" si="2"/>
        <v>10793</v>
      </c>
      <c r="S46" s="150">
        <v>10</v>
      </c>
    </row>
    <row r="47" spans="1:19" ht="15.75" x14ac:dyDescent="0.25">
      <c r="A47" s="38" t="s">
        <v>324</v>
      </c>
      <c r="B47" s="39" t="s">
        <v>250</v>
      </c>
      <c r="C47" s="40" t="s">
        <v>155</v>
      </c>
      <c r="D47" s="76">
        <v>36294</v>
      </c>
      <c r="E47" s="12">
        <v>2.0503</v>
      </c>
      <c r="F47" s="12">
        <v>1.7836000000000001</v>
      </c>
      <c r="G47" s="12">
        <v>1.4352799999999999</v>
      </c>
      <c r="H47" s="12">
        <v>1.2099299999999999</v>
      </c>
      <c r="I47" s="12">
        <v>0.49482999999999999</v>
      </c>
      <c r="J47" s="12">
        <v>0.46012999999999998</v>
      </c>
      <c r="K47" s="12">
        <v>0.63305999999999996</v>
      </c>
      <c r="L47" s="12">
        <v>0.66498000000000002</v>
      </c>
      <c r="M47" s="12">
        <v>1.66669</v>
      </c>
      <c r="N47" s="45">
        <v>1.9388399999999999</v>
      </c>
      <c r="O47" s="72">
        <v>0.88</v>
      </c>
      <c r="P47" s="72">
        <f t="shared" si="1"/>
        <v>44.96</v>
      </c>
      <c r="Q47" s="220"/>
      <c r="R47" s="150">
        <f t="shared" si="2"/>
        <v>10888</v>
      </c>
      <c r="S47" s="150">
        <v>1</v>
      </c>
    </row>
    <row r="48" spans="1:19" ht="15.75" x14ac:dyDescent="0.25">
      <c r="A48" s="38" t="s">
        <v>325</v>
      </c>
      <c r="B48" s="39" t="s">
        <v>158</v>
      </c>
      <c r="C48" s="40" t="s">
        <v>155</v>
      </c>
      <c r="D48" s="76">
        <v>65709</v>
      </c>
      <c r="E48" s="12">
        <v>2.0503</v>
      </c>
      <c r="F48" s="12">
        <v>1.7836000000000001</v>
      </c>
      <c r="G48" s="12">
        <v>1.4352799999999999</v>
      </c>
      <c r="H48" s="12">
        <v>1.2099299999999999</v>
      </c>
      <c r="I48" s="12">
        <v>0.49482999999999999</v>
      </c>
      <c r="J48" s="12">
        <v>0.46012999999999998</v>
      </c>
      <c r="K48" s="12">
        <v>0.63305999999999996</v>
      </c>
      <c r="L48" s="12">
        <v>0.66498000000000002</v>
      </c>
      <c r="M48" s="12">
        <v>1.66669</v>
      </c>
      <c r="N48" s="45">
        <v>1.9388399999999999</v>
      </c>
      <c r="O48" s="72">
        <v>0.88</v>
      </c>
      <c r="P48" s="72">
        <f t="shared" si="1"/>
        <v>44.96</v>
      </c>
      <c r="Q48" s="220"/>
      <c r="R48" s="150">
        <f t="shared" si="2"/>
        <v>19713</v>
      </c>
      <c r="S48" s="150">
        <v>2</v>
      </c>
    </row>
    <row r="49" spans="1:19" ht="15.75" x14ac:dyDescent="0.25">
      <c r="A49" s="38" t="s">
        <v>327</v>
      </c>
      <c r="B49" s="39" t="s">
        <v>280</v>
      </c>
      <c r="C49" s="40" t="s">
        <v>155</v>
      </c>
      <c r="D49" s="76">
        <v>13776</v>
      </c>
      <c r="E49" s="12">
        <v>2.0503</v>
      </c>
      <c r="F49" s="12">
        <v>1.7836000000000001</v>
      </c>
      <c r="G49" s="12">
        <v>1.4352799999999999</v>
      </c>
      <c r="H49" s="12">
        <v>1.2099299999999999</v>
      </c>
      <c r="I49" s="12">
        <v>0.49482999999999999</v>
      </c>
      <c r="J49" s="12">
        <v>0.46012999999999998</v>
      </c>
      <c r="K49" s="12">
        <v>0.63305999999999996</v>
      </c>
      <c r="L49" s="12">
        <v>0.66498000000000002</v>
      </c>
      <c r="M49" s="12">
        <v>1.66669</v>
      </c>
      <c r="N49" s="45">
        <v>1.9388399999999999</v>
      </c>
      <c r="O49" s="72">
        <v>0.88</v>
      </c>
      <c r="P49" s="72">
        <f t="shared" si="1"/>
        <v>44.96</v>
      </c>
      <c r="Q49" s="220"/>
      <c r="R49" s="150">
        <f t="shared" si="2"/>
        <v>4133</v>
      </c>
      <c r="S49" s="150">
        <v>2</v>
      </c>
    </row>
    <row r="50" spans="1:19" ht="15.75" x14ac:dyDescent="0.25">
      <c r="A50" s="38" t="s">
        <v>314</v>
      </c>
      <c r="B50" s="39" t="s">
        <v>266</v>
      </c>
      <c r="C50" s="40" t="s">
        <v>155</v>
      </c>
      <c r="D50" s="76">
        <v>66406</v>
      </c>
      <c r="E50" s="12">
        <v>2.0503</v>
      </c>
      <c r="F50" s="12">
        <v>1.7836000000000001</v>
      </c>
      <c r="G50" s="12">
        <v>1.4352799999999999</v>
      </c>
      <c r="H50" s="12">
        <v>1.2099299999999999</v>
      </c>
      <c r="I50" s="12">
        <v>0.49482999999999999</v>
      </c>
      <c r="J50" s="12">
        <v>0.46012999999999998</v>
      </c>
      <c r="K50" s="12">
        <v>0.63305999999999996</v>
      </c>
      <c r="L50" s="12">
        <v>0.66498000000000002</v>
      </c>
      <c r="M50" s="12">
        <v>1.66669</v>
      </c>
      <c r="N50" s="45">
        <v>1.9388399999999999</v>
      </c>
      <c r="O50" s="72">
        <v>0.88</v>
      </c>
      <c r="P50" s="72">
        <f t="shared" si="1"/>
        <v>44.96</v>
      </c>
      <c r="Q50" s="220"/>
      <c r="R50" s="150">
        <f t="shared" si="2"/>
        <v>19922</v>
      </c>
      <c r="S50" s="150">
        <v>7</v>
      </c>
    </row>
    <row r="51" spans="1:19" ht="15.75" x14ac:dyDescent="0.25">
      <c r="A51" s="38" t="s">
        <v>326</v>
      </c>
      <c r="B51" s="39" t="s">
        <v>18</v>
      </c>
      <c r="C51" s="40" t="s">
        <v>159</v>
      </c>
      <c r="D51" s="76">
        <v>44061</v>
      </c>
      <c r="E51" s="12">
        <v>2.0503</v>
      </c>
      <c r="F51" s="12">
        <v>1.7836000000000001</v>
      </c>
      <c r="G51" s="12">
        <v>1.4352799999999999</v>
      </c>
      <c r="H51" s="12">
        <v>1.2099299999999999</v>
      </c>
      <c r="I51" s="12">
        <v>0.49482999999999999</v>
      </c>
      <c r="J51" s="12">
        <v>0.46012999999999998</v>
      </c>
      <c r="K51" s="12">
        <v>0.63305999999999996</v>
      </c>
      <c r="L51" s="12">
        <v>0.66498000000000002</v>
      </c>
      <c r="M51" s="12">
        <v>1.66669</v>
      </c>
      <c r="N51" s="45">
        <v>1.9388399999999999</v>
      </c>
      <c r="O51" s="72">
        <v>0.88</v>
      </c>
      <c r="P51" s="72">
        <f t="shared" si="1"/>
        <v>44.96</v>
      </c>
      <c r="Q51" s="220"/>
      <c r="R51" s="150">
        <f t="shared" si="2"/>
        <v>13218</v>
      </c>
      <c r="S51" s="150"/>
    </row>
    <row r="52" spans="1:19" ht="15.75" x14ac:dyDescent="0.25">
      <c r="A52" s="38" t="s">
        <v>328</v>
      </c>
      <c r="B52" s="39" t="s">
        <v>44</v>
      </c>
      <c r="C52" s="40" t="s">
        <v>157</v>
      </c>
      <c r="D52" s="76">
        <v>73084</v>
      </c>
      <c r="E52" s="12">
        <v>2.0503</v>
      </c>
      <c r="F52" s="12">
        <v>1.7836000000000001</v>
      </c>
      <c r="G52" s="12">
        <v>1.4352799999999999</v>
      </c>
      <c r="H52" s="12">
        <v>1.2099299999999999</v>
      </c>
      <c r="I52" s="12">
        <v>0.49482999999999999</v>
      </c>
      <c r="J52" s="12">
        <v>0.46012999999999998</v>
      </c>
      <c r="K52" s="12">
        <v>0.63305999999999996</v>
      </c>
      <c r="L52" s="12">
        <v>0.66498000000000002</v>
      </c>
      <c r="M52" s="12">
        <v>1.66669</v>
      </c>
      <c r="N52" s="45">
        <v>1.9388399999999999</v>
      </c>
      <c r="O52" s="72">
        <v>0.88</v>
      </c>
      <c r="P52" s="72">
        <f t="shared" si="1"/>
        <v>44.96</v>
      </c>
      <c r="Q52" s="221"/>
      <c r="R52" s="150">
        <f t="shared" si="2"/>
        <v>21925</v>
      </c>
      <c r="S52" s="150"/>
    </row>
    <row r="53" spans="1:19" ht="15.75" x14ac:dyDescent="0.25">
      <c r="A53" s="38" t="s">
        <v>333</v>
      </c>
      <c r="B53" s="39" t="s">
        <v>259</v>
      </c>
      <c r="C53" s="40" t="s">
        <v>155</v>
      </c>
      <c r="D53" s="76">
        <v>13843</v>
      </c>
      <c r="E53" s="12">
        <v>2.0503</v>
      </c>
      <c r="F53" s="12">
        <v>1.7836000000000001</v>
      </c>
      <c r="G53" s="12">
        <v>1.4352799999999999</v>
      </c>
      <c r="H53" s="12">
        <v>1.2099299999999999</v>
      </c>
      <c r="I53" s="12">
        <v>0.49482999999999999</v>
      </c>
      <c r="J53" s="12">
        <v>0.46012999999999998</v>
      </c>
      <c r="K53" s="12">
        <v>0.63305999999999996</v>
      </c>
      <c r="L53" s="12">
        <v>0.66498000000000002</v>
      </c>
      <c r="M53" s="12">
        <v>1.66669</v>
      </c>
      <c r="N53" s="45">
        <v>1.9388399999999999</v>
      </c>
      <c r="O53" s="72">
        <v>1</v>
      </c>
      <c r="P53" s="72">
        <f t="shared" si="1"/>
        <v>51.09</v>
      </c>
      <c r="Q53" s="219" t="s">
        <v>14</v>
      </c>
      <c r="R53" s="150">
        <f t="shared" si="2"/>
        <v>4153</v>
      </c>
      <c r="S53" s="150"/>
    </row>
    <row r="54" spans="1:19" ht="15.75" x14ac:dyDescent="0.25">
      <c r="A54" s="38" t="s">
        <v>334</v>
      </c>
      <c r="B54" s="39" t="s">
        <v>283</v>
      </c>
      <c r="C54" s="40" t="s">
        <v>155</v>
      </c>
      <c r="D54" s="76">
        <v>6217</v>
      </c>
      <c r="E54" s="12">
        <v>2.0503</v>
      </c>
      <c r="F54" s="12">
        <v>1.7836000000000001</v>
      </c>
      <c r="G54" s="12">
        <v>1.4352799999999999</v>
      </c>
      <c r="H54" s="12">
        <v>1.2099299999999999</v>
      </c>
      <c r="I54" s="12">
        <v>0.49482999999999999</v>
      </c>
      <c r="J54" s="12">
        <v>0.46012999999999998</v>
      </c>
      <c r="K54" s="12">
        <v>0.63305999999999996</v>
      </c>
      <c r="L54" s="12">
        <v>0.66498000000000002</v>
      </c>
      <c r="M54" s="12">
        <v>1.66669</v>
      </c>
      <c r="N54" s="45">
        <v>1.9388399999999999</v>
      </c>
      <c r="O54" s="72">
        <v>1</v>
      </c>
      <c r="P54" s="72">
        <f t="shared" si="1"/>
        <v>51.09</v>
      </c>
      <c r="Q54" s="220"/>
      <c r="R54" s="150">
        <f t="shared" si="2"/>
        <v>1865</v>
      </c>
      <c r="S54" s="150">
        <v>2</v>
      </c>
    </row>
    <row r="55" spans="1:19" ht="15" customHeight="1" x14ac:dyDescent="0.25">
      <c r="A55" s="38" t="s">
        <v>330</v>
      </c>
      <c r="B55" s="39" t="s">
        <v>331</v>
      </c>
      <c r="C55" s="40" t="s">
        <v>155</v>
      </c>
      <c r="D55" s="76">
        <v>97926</v>
      </c>
      <c r="E55" s="12">
        <v>2.0503</v>
      </c>
      <c r="F55" s="12">
        <v>1.7836000000000001</v>
      </c>
      <c r="G55" s="12">
        <v>1.4352799999999999</v>
      </c>
      <c r="H55" s="12">
        <v>1.2099299999999999</v>
      </c>
      <c r="I55" s="12">
        <v>0.49482999999999999</v>
      </c>
      <c r="J55" s="12">
        <v>0.46012999999999998</v>
      </c>
      <c r="K55" s="12">
        <v>0.63305999999999996</v>
      </c>
      <c r="L55" s="12">
        <v>0.66498000000000002</v>
      </c>
      <c r="M55" s="12">
        <v>1.66669</v>
      </c>
      <c r="N55" s="45">
        <v>1.9388399999999999</v>
      </c>
      <c r="O55" s="72">
        <v>1</v>
      </c>
      <c r="P55" s="72">
        <f t="shared" si="1"/>
        <v>51.09</v>
      </c>
      <c r="Q55" s="220"/>
      <c r="R55" s="150">
        <f t="shared" si="2"/>
        <v>29378</v>
      </c>
      <c r="S55" s="150">
        <v>5</v>
      </c>
    </row>
    <row r="56" spans="1:19" ht="15.75" x14ac:dyDescent="0.25">
      <c r="A56" s="38" t="s">
        <v>335</v>
      </c>
      <c r="B56" s="39" t="s">
        <v>12</v>
      </c>
      <c r="C56" s="42" t="s">
        <v>159</v>
      </c>
      <c r="D56" s="76">
        <v>86101</v>
      </c>
      <c r="E56" s="12">
        <v>2.0503</v>
      </c>
      <c r="F56" s="12">
        <v>1.7836000000000001</v>
      </c>
      <c r="G56" s="12">
        <v>1.4352799999999999</v>
      </c>
      <c r="H56" s="12">
        <v>1.2099299999999999</v>
      </c>
      <c r="I56" s="12">
        <v>0.49482999999999999</v>
      </c>
      <c r="J56" s="12">
        <v>0.46012999999999998</v>
      </c>
      <c r="K56" s="12">
        <v>0.63305999999999996</v>
      </c>
      <c r="L56" s="12">
        <v>0.66498000000000002</v>
      </c>
      <c r="M56" s="12">
        <v>1.66669</v>
      </c>
      <c r="N56" s="45">
        <v>1.9388399999999999</v>
      </c>
      <c r="O56" s="72">
        <v>1</v>
      </c>
      <c r="P56" s="72">
        <f t="shared" si="1"/>
        <v>51.09</v>
      </c>
      <c r="Q56" s="221"/>
      <c r="R56" s="150">
        <f t="shared" si="2"/>
        <v>25830</v>
      </c>
      <c r="S56" s="150">
        <v>20</v>
      </c>
    </row>
    <row r="57" spans="1:19" ht="15.75" x14ac:dyDescent="0.25">
      <c r="A57" s="38" t="s">
        <v>329</v>
      </c>
      <c r="B57" s="39" t="s">
        <v>21</v>
      </c>
      <c r="C57" s="40" t="s">
        <v>159</v>
      </c>
      <c r="D57" s="76">
        <v>79632</v>
      </c>
      <c r="E57" s="12">
        <v>2.0503</v>
      </c>
      <c r="F57" s="12">
        <v>1.7836000000000001</v>
      </c>
      <c r="G57" s="12">
        <v>1.4352799999999999</v>
      </c>
      <c r="H57" s="12">
        <v>1.2099299999999999</v>
      </c>
      <c r="I57" s="12">
        <v>0.49482999999999999</v>
      </c>
      <c r="J57" s="12">
        <v>0.46012999999999998</v>
      </c>
      <c r="K57" s="12">
        <v>0.63305999999999996</v>
      </c>
      <c r="L57" s="12">
        <v>0.66498000000000002</v>
      </c>
      <c r="M57" s="12">
        <v>1.66669</v>
      </c>
      <c r="N57" s="45">
        <v>1.9388399999999999</v>
      </c>
      <c r="O57" s="72">
        <v>1.1499999999999999</v>
      </c>
      <c r="P57" s="72">
        <f t="shared" si="1"/>
        <v>58.75</v>
      </c>
      <c r="Q57" s="219" t="s">
        <v>14</v>
      </c>
      <c r="R57" s="150">
        <f t="shared" si="2"/>
        <v>23890</v>
      </c>
      <c r="S57" s="150">
        <v>7</v>
      </c>
    </row>
    <row r="58" spans="1:19" ht="15.75" x14ac:dyDescent="0.25">
      <c r="A58" s="38" t="s">
        <v>336</v>
      </c>
      <c r="B58" s="39" t="s">
        <v>10</v>
      </c>
      <c r="C58" s="42" t="s">
        <v>159</v>
      </c>
      <c r="D58" s="76">
        <v>120429</v>
      </c>
      <c r="E58" s="12">
        <v>2.0503</v>
      </c>
      <c r="F58" s="12">
        <v>1.7836000000000001</v>
      </c>
      <c r="G58" s="12">
        <v>1.4352799999999999</v>
      </c>
      <c r="H58" s="12">
        <v>1.2099299999999999</v>
      </c>
      <c r="I58" s="12">
        <v>0.49482999999999999</v>
      </c>
      <c r="J58" s="12">
        <v>0.46012999999999998</v>
      </c>
      <c r="K58" s="12">
        <v>0.63305999999999996</v>
      </c>
      <c r="L58" s="12">
        <v>0.66498000000000002</v>
      </c>
      <c r="M58" s="12">
        <v>1.66669</v>
      </c>
      <c r="N58" s="45">
        <v>1.9388399999999999</v>
      </c>
      <c r="O58" s="72">
        <v>1.1499999999999999</v>
      </c>
      <c r="P58" s="72">
        <f t="shared" si="1"/>
        <v>58.75</v>
      </c>
      <c r="Q58" s="220"/>
      <c r="R58" s="150">
        <f t="shared" si="2"/>
        <v>36129</v>
      </c>
      <c r="S58" s="150">
        <v>1</v>
      </c>
    </row>
    <row r="59" spans="1:19" ht="15.75" x14ac:dyDescent="0.25">
      <c r="A59" s="38" t="s">
        <v>338</v>
      </c>
      <c r="B59" s="39" t="s">
        <v>26</v>
      </c>
      <c r="C59" s="42" t="s">
        <v>159</v>
      </c>
      <c r="D59" s="76">
        <v>61230</v>
      </c>
      <c r="E59" s="12">
        <v>2.0503</v>
      </c>
      <c r="F59" s="12">
        <v>1.7836000000000001</v>
      </c>
      <c r="G59" s="12">
        <v>1.4352799999999999</v>
      </c>
      <c r="H59" s="12">
        <v>1.2099299999999999</v>
      </c>
      <c r="I59" s="12">
        <v>0.49482999999999999</v>
      </c>
      <c r="J59" s="12">
        <v>0.46012999999999998</v>
      </c>
      <c r="K59" s="12">
        <v>0.63305999999999996</v>
      </c>
      <c r="L59" s="12">
        <v>0.66498000000000002</v>
      </c>
      <c r="M59" s="12">
        <v>1.66669</v>
      </c>
      <c r="N59" s="45">
        <v>1.9388399999999999</v>
      </c>
      <c r="O59" s="72">
        <v>1.1499999999999999</v>
      </c>
      <c r="P59" s="72">
        <f t="shared" si="1"/>
        <v>58.75</v>
      </c>
      <c r="Q59" s="220"/>
      <c r="R59" s="150">
        <f t="shared" si="2"/>
        <v>18369</v>
      </c>
      <c r="S59" s="150">
        <v>1</v>
      </c>
    </row>
    <row r="60" spans="1:19" ht="15.75" x14ac:dyDescent="0.25">
      <c r="A60" s="43" t="s">
        <v>339</v>
      </c>
      <c r="B60" s="39" t="s">
        <v>79</v>
      </c>
      <c r="C60" s="42" t="s">
        <v>159</v>
      </c>
      <c r="D60" s="76">
        <v>24667</v>
      </c>
      <c r="E60" s="12">
        <v>2.0503</v>
      </c>
      <c r="F60" s="12">
        <v>1.7836000000000001</v>
      </c>
      <c r="G60" s="12">
        <v>1.4352799999999999</v>
      </c>
      <c r="H60" s="12">
        <v>1.2099299999999999</v>
      </c>
      <c r="I60" s="12">
        <v>0.49482999999999999</v>
      </c>
      <c r="J60" s="12">
        <v>0.46012999999999998</v>
      </c>
      <c r="K60" s="12">
        <v>0.63305999999999996</v>
      </c>
      <c r="L60" s="12">
        <v>0.66498000000000002</v>
      </c>
      <c r="M60" s="12">
        <v>1.66669</v>
      </c>
      <c r="N60" s="45">
        <v>1.9388399999999999</v>
      </c>
      <c r="O60" s="72">
        <v>1.1499999999999999</v>
      </c>
      <c r="P60" s="72">
        <f t="shared" si="1"/>
        <v>58.75</v>
      </c>
      <c r="Q60" s="220"/>
      <c r="R60" s="150">
        <f t="shared" si="2"/>
        <v>7400</v>
      </c>
      <c r="S60" s="150">
        <v>2</v>
      </c>
    </row>
    <row r="61" spans="1:19" ht="15.75" x14ac:dyDescent="0.25">
      <c r="A61" s="43" t="s">
        <v>332</v>
      </c>
      <c r="B61" s="39" t="s">
        <v>6</v>
      </c>
      <c r="C61" s="40" t="s">
        <v>160</v>
      </c>
      <c r="D61" s="76">
        <v>159466</v>
      </c>
      <c r="E61" s="12">
        <v>2.0503</v>
      </c>
      <c r="F61" s="12">
        <v>1.7836000000000001</v>
      </c>
      <c r="G61" s="12">
        <v>1.4352799999999999</v>
      </c>
      <c r="H61" s="12">
        <v>1.2099299999999999</v>
      </c>
      <c r="I61" s="12">
        <v>0.49482999999999999</v>
      </c>
      <c r="J61" s="12">
        <v>0.46012999999999998</v>
      </c>
      <c r="K61" s="12">
        <v>0.63305999999999996</v>
      </c>
      <c r="L61" s="12">
        <v>0.66498000000000002</v>
      </c>
      <c r="M61" s="12">
        <v>1.66669</v>
      </c>
      <c r="N61" s="45">
        <v>1.9388399999999999</v>
      </c>
      <c r="O61" s="72">
        <v>1.1499999999999999</v>
      </c>
      <c r="P61" s="72">
        <f t="shared" si="1"/>
        <v>58.75</v>
      </c>
      <c r="Q61" s="220"/>
      <c r="R61" s="150">
        <f t="shared" si="2"/>
        <v>47840</v>
      </c>
      <c r="S61" s="150">
        <v>65</v>
      </c>
    </row>
    <row r="62" spans="1:19" ht="15.75" x14ac:dyDescent="0.25">
      <c r="A62" s="38" t="s">
        <v>337</v>
      </c>
      <c r="B62" s="39" t="s">
        <v>7</v>
      </c>
      <c r="C62" s="40" t="s">
        <v>160</v>
      </c>
      <c r="D62" s="76">
        <v>278100</v>
      </c>
      <c r="E62" s="12">
        <v>2.0503</v>
      </c>
      <c r="F62" s="12">
        <v>1.7836000000000001</v>
      </c>
      <c r="G62" s="12">
        <v>1.4352799999999999</v>
      </c>
      <c r="H62" s="12">
        <v>1.2099299999999999</v>
      </c>
      <c r="I62" s="12">
        <v>0.49482999999999999</v>
      </c>
      <c r="J62" s="12">
        <v>0.46012999999999998</v>
      </c>
      <c r="K62" s="12">
        <v>0.63305999999999996</v>
      </c>
      <c r="L62" s="12">
        <v>0.66498000000000002</v>
      </c>
      <c r="M62" s="12">
        <v>1.66669</v>
      </c>
      <c r="N62" s="45">
        <v>1.9388399999999999</v>
      </c>
      <c r="O62" s="72">
        <v>1.1499999999999999</v>
      </c>
      <c r="P62" s="72">
        <f t="shared" si="1"/>
        <v>58.75</v>
      </c>
      <c r="Q62" s="221"/>
      <c r="R62" s="150">
        <f t="shared" si="2"/>
        <v>83430</v>
      </c>
      <c r="S62" s="150">
        <v>80</v>
      </c>
    </row>
    <row r="63" spans="1:19" ht="17.25" customHeight="1" x14ac:dyDescent="0.25">
      <c r="A63" s="38" t="s">
        <v>342</v>
      </c>
      <c r="B63" s="39" t="s">
        <v>8</v>
      </c>
      <c r="C63" s="40" t="s">
        <v>160</v>
      </c>
      <c r="D63" s="76">
        <v>1018847</v>
      </c>
      <c r="E63" s="12">
        <v>2.0503</v>
      </c>
      <c r="F63" s="12">
        <v>1.7836000000000001</v>
      </c>
      <c r="G63" s="12">
        <v>1.4352799999999999</v>
      </c>
      <c r="H63" s="12">
        <v>1.2099299999999999</v>
      </c>
      <c r="I63" s="12">
        <v>0.49482999999999999</v>
      </c>
      <c r="J63" s="12">
        <v>0.46012999999999998</v>
      </c>
      <c r="K63" s="12">
        <v>0.63305999999999996</v>
      </c>
      <c r="L63" s="12">
        <v>0.66498000000000002</v>
      </c>
      <c r="M63" s="12">
        <v>1.66669</v>
      </c>
      <c r="N63" s="45">
        <v>1.9388399999999999</v>
      </c>
      <c r="O63" s="72">
        <v>1.34</v>
      </c>
      <c r="P63" s="72">
        <f t="shared" si="1"/>
        <v>68.459999999999994</v>
      </c>
      <c r="Q63" s="219" t="s">
        <v>17</v>
      </c>
      <c r="R63" s="150">
        <f>ROUND(D63*0.3,0)-R67-R68</f>
        <v>277054</v>
      </c>
      <c r="S63" s="150">
        <v>67</v>
      </c>
    </row>
    <row r="64" spans="1:19" ht="15.75" x14ac:dyDescent="0.25">
      <c r="A64" s="38" t="s">
        <v>341</v>
      </c>
      <c r="B64" s="39" t="s">
        <v>4</v>
      </c>
      <c r="C64" s="40" t="s">
        <v>160</v>
      </c>
      <c r="D64" s="76">
        <v>154661</v>
      </c>
      <c r="E64" s="12">
        <v>2.0503</v>
      </c>
      <c r="F64" s="12">
        <v>1.7836000000000001</v>
      </c>
      <c r="G64" s="12">
        <v>1.4352799999999999</v>
      </c>
      <c r="H64" s="12">
        <v>1.2099299999999999</v>
      </c>
      <c r="I64" s="12">
        <v>0.49482999999999999</v>
      </c>
      <c r="J64" s="12">
        <v>0.46012999999999998</v>
      </c>
      <c r="K64" s="12">
        <v>0.63305999999999996</v>
      </c>
      <c r="L64" s="12">
        <v>0.66498000000000002</v>
      </c>
      <c r="M64" s="12">
        <v>1.66669</v>
      </c>
      <c r="N64" s="45">
        <v>1.9388399999999999</v>
      </c>
      <c r="O64" s="72">
        <v>1.34</v>
      </c>
      <c r="P64" s="72">
        <f t="shared" si="1"/>
        <v>68.459999999999994</v>
      </c>
      <c r="Q64" s="220"/>
      <c r="R64" s="150">
        <f>ROUND(D64*0.3,0)</f>
        <v>46398</v>
      </c>
      <c r="S64" s="150">
        <v>4</v>
      </c>
    </row>
    <row r="65" spans="1:19" ht="18" customHeight="1" x14ac:dyDescent="0.25">
      <c r="A65" s="77" t="s">
        <v>343</v>
      </c>
      <c r="B65" s="39" t="s">
        <v>19</v>
      </c>
      <c r="C65" s="40" t="s">
        <v>159</v>
      </c>
      <c r="D65" s="76">
        <v>83699</v>
      </c>
      <c r="E65" s="12">
        <v>2.0503</v>
      </c>
      <c r="F65" s="12">
        <v>1.7836000000000001</v>
      </c>
      <c r="G65" s="12">
        <v>1.4352799999999999</v>
      </c>
      <c r="H65" s="12">
        <v>1.2099299999999999</v>
      </c>
      <c r="I65" s="12">
        <v>0.49482999999999999</v>
      </c>
      <c r="J65" s="12">
        <v>0.46012999999999998</v>
      </c>
      <c r="K65" s="12">
        <v>0.63305999999999996</v>
      </c>
      <c r="L65" s="12">
        <v>0.66498000000000002</v>
      </c>
      <c r="M65" s="12">
        <v>1.66669</v>
      </c>
      <c r="N65" s="45">
        <v>1.9388399999999999</v>
      </c>
      <c r="O65" s="72">
        <v>1.34</v>
      </c>
      <c r="P65" s="72">
        <f t="shared" si="1"/>
        <v>68.459999999999994</v>
      </c>
      <c r="Q65" s="220"/>
      <c r="R65" s="150">
        <f>ROUND(D65*0.3,0)</f>
        <v>25110</v>
      </c>
      <c r="S65" s="150">
        <v>18</v>
      </c>
    </row>
    <row r="66" spans="1:19" ht="15.75" x14ac:dyDescent="0.25">
      <c r="A66" s="38" t="s">
        <v>340</v>
      </c>
      <c r="B66" s="39" t="s">
        <v>15</v>
      </c>
      <c r="C66" s="44" t="s">
        <v>160</v>
      </c>
      <c r="D66" s="76">
        <v>209184</v>
      </c>
      <c r="E66" s="100">
        <v>2.0503</v>
      </c>
      <c r="F66" s="100">
        <v>1.7836000000000001</v>
      </c>
      <c r="G66" s="100">
        <v>1.4352799999999999</v>
      </c>
      <c r="H66" s="100">
        <v>1.2099299999999999</v>
      </c>
      <c r="I66" s="100">
        <v>0.49482999999999999</v>
      </c>
      <c r="J66" s="100">
        <v>0.46012999999999998</v>
      </c>
      <c r="K66" s="100">
        <v>0.63305999999999996</v>
      </c>
      <c r="L66" s="100">
        <v>0.66498000000000002</v>
      </c>
      <c r="M66" s="100">
        <v>1.66669</v>
      </c>
      <c r="N66" s="101">
        <v>1.9388399999999999</v>
      </c>
      <c r="O66" s="72">
        <v>1.34</v>
      </c>
      <c r="P66" s="72">
        <f t="shared" si="1"/>
        <v>68.459999999999994</v>
      </c>
      <c r="Q66" s="221"/>
      <c r="R66" s="150">
        <f>ROUND(D66*0.3,0)</f>
        <v>62755</v>
      </c>
      <c r="S66" s="150">
        <v>32</v>
      </c>
    </row>
    <row r="67" spans="1:19" ht="25.5" customHeight="1" x14ac:dyDescent="0.25">
      <c r="A67" s="16">
        <v>4017201</v>
      </c>
      <c r="B67" s="84" t="s">
        <v>8</v>
      </c>
      <c r="C67" s="85" t="s">
        <v>344</v>
      </c>
      <c r="D67" s="86"/>
      <c r="E67" s="226" t="s">
        <v>345</v>
      </c>
      <c r="F67" s="227"/>
      <c r="G67" s="227"/>
      <c r="H67" s="227"/>
      <c r="I67" s="227"/>
      <c r="J67" s="227"/>
      <c r="K67" s="227"/>
      <c r="L67" s="227"/>
      <c r="M67" s="227"/>
      <c r="N67" s="228"/>
      <c r="O67" s="89"/>
      <c r="P67" s="89"/>
      <c r="Q67" s="97"/>
      <c r="R67" s="164">
        <v>25000</v>
      </c>
      <c r="S67" s="150"/>
    </row>
    <row r="68" spans="1:19" ht="24.75" customHeight="1" x14ac:dyDescent="0.25">
      <c r="A68" s="46"/>
      <c r="B68" s="87" t="s">
        <v>8</v>
      </c>
      <c r="C68" s="88" t="s">
        <v>571</v>
      </c>
      <c r="D68" s="99"/>
      <c r="E68" s="229"/>
      <c r="F68" s="230"/>
      <c r="G68" s="230"/>
      <c r="H68" s="230"/>
      <c r="I68" s="230"/>
      <c r="J68" s="230"/>
      <c r="K68" s="230"/>
      <c r="L68" s="230"/>
      <c r="M68" s="230"/>
      <c r="N68" s="231"/>
      <c r="O68" s="72"/>
      <c r="P68" s="72"/>
      <c r="Q68" s="96"/>
      <c r="R68" s="164">
        <v>3600</v>
      </c>
      <c r="S68" s="150"/>
    </row>
    <row r="69" spans="1:19" ht="15.75" x14ac:dyDescent="0.25">
      <c r="A69" s="216" t="s">
        <v>578</v>
      </c>
      <c r="B69" s="216"/>
      <c r="C69" s="216"/>
      <c r="D69" s="216"/>
      <c r="E69" s="216"/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</row>
    <row r="70" spans="1:19" ht="21" customHeight="1" x14ac:dyDescent="0.25">
      <c r="A70" s="217" t="s">
        <v>579</v>
      </c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</row>
    <row r="71" spans="1:19" ht="32.25" customHeight="1" x14ac:dyDescent="0.25">
      <c r="A71" s="217" t="s">
        <v>499</v>
      </c>
      <c r="B71" s="217"/>
      <c r="C71" s="217"/>
      <c r="D71" s="217"/>
      <c r="E71" s="217"/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</row>
  </sheetData>
  <sortState ref="A60:S63">
    <sortCondition ref="A60:A63"/>
  </sortState>
  <mergeCells count="29">
    <mergeCell ref="A71:S71"/>
    <mergeCell ref="F1:N1"/>
    <mergeCell ref="E67:N68"/>
    <mergeCell ref="L2:N2"/>
    <mergeCell ref="L3:N3"/>
    <mergeCell ref="K4:Q4"/>
    <mergeCell ref="K5:Q5"/>
    <mergeCell ref="D8:D10"/>
    <mergeCell ref="A8:A10"/>
    <mergeCell ref="E8:N8"/>
    <mergeCell ref="E9:F9"/>
    <mergeCell ref="G9:H9"/>
    <mergeCell ref="I9:J9"/>
    <mergeCell ref="B8:B10"/>
    <mergeCell ref="C8:C10"/>
    <mergeCell ref="R8:S9"/>
    <mergeCell ref="A69:S69"/>
    <mergeCell ref="A70:S70"/>
    <mergeCell ref="A6:R6"/>
    <mergeCell ref="Q63:Q66"/>
    <mergeCell ref="Q20:Q33"/>
    <mergeCell ref="Q34:Q44"/>
    <mergeCell ref="Q45:Q52"/>
    <mergeCell ref="Q53:Q56"/>
    <mergeCell ref="Q57:Q62"/>
    <mergeCell ref="O8:O10"/>
    <mergeCell ref="P8:P10"/>
    <mergeCell ref="Q8:Q10"/>
    <mergeCell ref="Q11:Q19"/>
  </mergeCells>
  <pageMargins left="0.70866141732283472" right="0.70866141732283472" top="0.74803149606299213" bottom="0.74803149606299213" header="0.31496062992125984" footer="0.31496062992125984"/>
  <pageSetup paperSize="9" scale="85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28" workbookViewId="0">
      <selection activeCell="I3" sqref="I3"/>
    </sheetView>
  </sheetViews>
  <sheetFormatPr defaultRowHeight="15" x14ac:dyDescent="0.25"/>
  <cols>
    <col min="1" max="1" width="7" style="113" customWidth="1"/>
    <col min="2" max="2" width="32.28515625" style="113" customWidth="1"/>
    <col min="3" max="3" width="15" style="113" customWidth="1"/>
    <col min="4" max="4" width="9.42578125" style="113" customWidth="1"/>
    <col min="5" max="7" width="9.140625" style="113"/>
    <col min="8" max="8" width="11.42578125" style="113" customWidth="1"/>
    <col min="9" max="9" width="10.42578125" style="113" customWidth="1"/>
    <col min="10" max="16384" width="9.140625" style="113"/>
  </cols>
  <sheetData>
    <row r="1" spans="1:9" ht="15.75" x14ac:dyDescent="0.25">
      <c r="C1" s="232" t="s">
        <v>227</v>
      </c>
      <c r="D1" s="232"/>
      <c r="E1" s="232"/>
      <c r="F1" s="232"/>
      <c r="G1" s="232"/>
      <c r="H1" s="232"/>
      <c r="I1" s="15"/>
    </row>
    <row r="2" spans="1:9" ht="15.75" x14ac:dyDescent="0.25">
      <c r="C2" s="232" t="s">
        <v>613</v>
      </c>
      <c r="D2" s="232"/>
      <c r="E2" s="232"/>
      <c r="F2" s="232"/>
      <c r="G2" s="232"/>
      <c r="H2" s="232"/>
      <c r="I2" s="15"/>
    </row>
    <row r="3" spans="1:9" ht="18.75" x14ac:dyDescent="0.3">
      <c r="A3" s="242" t="s">
        <v>569</v>
      </c>
      <c r="B3" s="242"/>
      <c r="C3" s="242"/>
      <c r="D3" s="242"/>
      <c r="E3" s="242"/>
      <c r="F3" s="242"/>
      <c r="G3" s="242"/>
      <c r="H3" s="242"/>
      <c r="I3" s="165"/>
    </row>
    <row r="4" spans="1:9" x14ac:dyDescent="0.25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5" customHeight="1" x14ac:dyDescent="0.25">
      <c r="A5" s="245" t="s">
        <v>502</v>
      </c>
      <c r="B5" s="243" t="s">
        <v>164</v>
      </c>
      <c r="C5" s="243" t="s">
        <v>165</v>
      </c>
      <c r="D5" s="244" t="s">
        <v>166</v>
      </c>
      <c r="E5" s="244" t="s">
        <v>167</v>
      </c>
      <c r="F5" s="244" t="s">
        <v>168</v>
      </c>
      <c r="G5" s="244" t="s">
        <v>169</v>
      </c>
      <c r="H5" s="244" t="s">
        <v>501</v>
      </c>
    </row>
    <row r="6" spans="1:9" ht="31.5" customHeight="1" x14ac:dyDescent="0.25">
      <c r="A6" s="245"/>
      <c r="B6" s="243"/>
      <c r="C6" s="243"/>
      <c r="D6" s="244"/>
      <c r="E6" s="244"/>
      <c r="F6" s="244"/>
      <c r="G6" s="244"/>
      <c r="H6" s="244"/>
    </row>
    <row r="7" spans="1:9" x14ac:dyDescent="0.25">
      <c r="A7" s="166">
        <v>1</v>
      </c>
      <c r="B7" s="167" t="s">
        <v>170</v>
      </c>
      <c r="C7" s="168">
        <v>69682</v>
      </c>
      <c r="D7" s="173">
        <v>17723</v>
      </c>
      <c r="E7" s="173">
        <v>664</v>
      </c>
      <c r="F7" s="173">
        <v>2783</v>
      </c>
      <c r="G7" s="173">
        <v>45923</v>
      </c>
      <c r="H7" s="173">
        <v>2589</v>
      </c>
      <c r="I7" s="165"/>
    </row>
    <row r="8" spans="1:9" x14ac:dyDescent="0.25">
      <c r="A8" s="169">
        <f>A7+1</f>
        <v>2</v>
      </c>
      <c r="B8" s="170" t="s">
        <v>171</v>
      </c>
      <c r="C8" s="168">
        <v>24102</v>
      </c>
      <c r="D8" s="174">
        <v>6130</v>
      </c>
      <c r="E8" s="174">
        <v>229</v>
      </c>
      <c r="F8" s="174">
        <v>963</v>
      </c>
      <c r="G8" s="174">
        <v>15884</v>
      </c>
      <c r="H8" s="174">
        <v>896</v>
      </c>
      <c r="I8" s="165"/>
    </row>
    <row r="9" spans="1:9" x14ac:dyDescent="0.25">
      <c r="A9" s="169">
        <f t="shared" ref="A9:A62" si="0">A8+1</f>
        <v>3</v>
      </c>
      <c r="B9" s="170" t="s">
        <v>172</v>
      </c>
      <c r="C9" s="168">
        <f t="shared" ref="C9:C62" si="1">D9+E9+F9+G9+H9</f>
        <v>96098</v>
      </c>
      <c r="D9" s="168">
        <v>8083</v>
      </c>
      <c r="E9" s="168">
        <v>69777</v>
      </c>
      <c r="F9" s="168">
        <v>4419</v>
      </c>
      <c r="G9" s="168">
        <v>7807</v>
      </c>
      <c r="H9" s="168">
        <v>6012</v>
      </c>
      <c r="I9" s="165"/>
    </row>
    <row r="10" spans="1:9" x14ac:dyDescent="0.25">
      <c r="A10" s="169">
        <f t="shared" si="0"/>
        <v>4</v>
      </c>
      <c r="B10" s="170" t="s">
        <v>173</v>
      </c>
      <c r="C10" s="168">
        <f t="shared" si="1"/>
        <v>36641</v>
      </c>
      <c r="D10" s="168">
        <v>1435</v>
      </c>
      <c r="E10" s="168">
        <v>7158</v>
      </c>
      <c r="F10" s="168">
        <v>318</v>
      </c>
      <c r="G10" s="168">
        <v>1080</v>
      </c>
      <c r="H10" s="168">
        <v>26650</v>
      </c>
      <c r="I10" s="165"/>
    </row>
    <row r="11" spans="1:9" x14ac:dyDescent="0.25">
      <c r="A11" s="169">
        <f t="shared" si="0"/>
        <v>5</v>
      </c>
      <c r="B11" s="170" t="s">
        <v>174</v>
      </c>
      <c r="C11" s="168">
        <f t="shared" si="1"/>
        <v>14222</v>
      </c>
      <c r="D11" s="168">
        <v>367</v>
      </c>
      <c r="E11" s="168">
        <v>152</v>
      </c>
      <c r="F11" s="168">
        <v>12743</v>
      </c>
      <c r="G11" s="168">
        <v>791</v>
      </c>
      <c r="H11" s="168">
        <v>169</v>
      </c>
      <c r="I11" s="165"/>
    </row>
    <row r="12" spans="1:9" x14ac:dyDescent="0.25">
      <c r="A12" s="169">
        <f t="shared" si="0"/>
        <v>6</v>
      </c>
      <c r="B12" s="170" t="s">
        <v>175</v>
      </c>
      <c r="C12" s="168">
        <f t="shared" si="1"/>
        <v>19080</v>
      </c>
      <c r="D12" s="168">
        <v>360</v>
      </c>
      <c r="E12" s="168">
        <v>18083</v>
      </c>
      <c r="F12" s="168">
        <v>112</v>
      </c>
      <c r="G12" s="168">
        <v>369</v>
      </c>
      <c r="H12" s="168">
        <v>156</v>
      </c>
      <c r="I12" s="165"/>
    </row>
    <row r="13" spans="1:9" x14ac:dyDescent="0.25">
      <c r="A13" s="169">
        <f t="shared" si="0"/>
        <v>7</v>
      </c>
      <c r="B13" s="170" t="s">
        <v>176</v>
      </c>
      <c r="C13" s="168">
        <f t="shared" si="1"/>
        <v>25421</v>
      </c>
      <c r="D13" s="168">
        <v>879</v>
      </c>
      <c r="E13" s="168">
        <v>21967</v>
      </c>
      <c r="F13" s="168">
        <v>196</v>
      </c>
      <c r="G13" s="168">
        <v>1903</v>
      </c>
      <c r="H13" s="168">
        <v>476</v>
      </c>
      <c r="I13" s="165"/>
    </row>
    <row r="14" spans="1:9" x14ac:dyDescent="0.25">
      <c r="A14" s="169">
        <f t="shared" si="0"/>
        <v>8</v>
      </c>
      <c r="B14" s="170" t="s">
        <v>177</v>
      </c>
      <c r="C14" s="168">
        <f t="shared" si="1"/>
        <v>25573</v>
      </c>
      <c r="D14" s="168">
        <v>414</v>
      </c>
      <c r="E14" s="168">
        <v>186</v>
      </c>
      <c r="F14" s="168">
        <v>451</v>
      </c>
      <c r="G14" s="168">
        <v>24305</v>
      </c>
      <c r="H14" s="168">
        <v>217</v>
      </c>
      <c r="I14" s="165"/>
    </row>
    <row r="15" spans="1:9" x14ac:dyDescent="0.25">
      <c r="A15" s="169">
        <f t="shared" si="0"/>
        <v>9</v>
      </c>
      <c r="B15" s="170" t="s">
        <v>178</v>
      </c>
      <c r="C15" s="168">
        <f t="shared" si="1"/>
        <v>32258</v>
      </c>
      <c r="D15" s="168">
        <v>227</v>
      </c>
      <c r="E15" s="168">
        <v>30627</v>
      </c>
      <c r="F15" s="168">
        <v>171</v>
      </c>
      <c r="G15" s="168">
        <v>1029</v>
      </c>
      <c r="H15" s="168">
        <v>204</v>
      </c>
      <c r="I15" s="165"/>
    </row>
    <row r="16" spans="1:9" x14ac:dyDescent="0.25">
      <c r="A16" s="169">
        <f t="shared" si="0"/>
        <v>10</v>
      </c>
      <c r="B16" s="170" t="s">
        <v>179</v>
      </c>
      <c r="C16" s="168">
        <f t="shared" si="1"/>
        <v>20763</v>
      </c>
      <c r="D16" s="168">
        <v>335</v>
      </c>
      <c r="E16" s="168">
        <v>1102</v>
      </c>
      <c r="F16" s="168">
        <v>18788</v>
      </c>
      <c r="G16" s="168">
        <v>391</v>
      </c>
      <c r="H16" s="168">
        <v>147</v>
      </c>
      <c r="I16" s="165"/>
    </row>
    <row r="17" spans="1:9" x14ac:dyDescent="0.25">
      <c r="A17" s="169">
        <f t="shared" si="0"/>
        <v>11</v>
      </c>
      <c r="B17" s="170" t="s">
        <v>180</v>
      </c>
      <c r="C17" s="168">
        <f t="shared" si="1"/>
        <v>36695</v>
      </c>
      <c r="D17" s="168">
        <v>937</v>
      </c>
      <c r="E17" s="168">
        <v>547</v>
      </c>
      <c r="F17" s="168">
        <v>22176</v>
      </c>
      <c r="G17" s="168">
        <v>710</v>
      </c>
      <c r="H17" s="168">
        <v>12325</v>
      </c>
      <c r="I17" s="165"/>
    </row>
    <row r="18" spans="1:9" x14ac:dyDescent="0.25">
      <c r="A18" s="169">
        <f t="shared" si="0"/>
        <v>12</v>
      </c>
      <c r="B18" s="170" t="s">
        <v>181</v>
      </c>
      <c r="C18" s="168">
        <f t="shared" si="1"/>
        <v>13776</v>
      </c>
      <c r="D18" s="168">
        <v>292</v>
      </c>
      <c r="E18" s="168">
        <v>250</v>
      </c>
      <c r="F18" s="168">
        <v>12831</v>
      </c>
      <c r="G18" s="168">
        <v>266</v>
      </c>
      <c r="H18" s="168">
        <v>137</v>
      </c>
      <c r="I18" s="165"/>
    </row>
    <row r="19" spans="1:9" x14ac:dyDescent="0.25">
      <c r="A19" s="169">
        <f t="shared" si="0"/>
        <v>13</v>
      </c>
      <c r="B19" s="170" t="s">
        <v>182</v>
      </c>
      <c r="C19" s="168">
        <f t="shared" si="1"/>
        <v>60803</v>
      </c>
      <c r="D19" s="168">
        <v>2392</v>
      </c>
      <c r="E19" s="168">
        <v>761</v>
      </c>
      <c r="F19" s="168">
        <v>7365</v>
      </c>
      <c r="G19" s="168">
        <v>2013</v>
      </c>
      <c r="H19" s="168">
        <v>48272</v>
      </c>
      <c r="I19" s="165"/>
    </row>
    <row r="20" spans="1:9" x14ac:dyDescent="0.25">
      <c r="A20" s="169">
        <f t="shared" si="0"/>
        <v>14</v>
      </c>
      <c r="B20" s="170" t="s">
        <v>183</v>
      </c>
      <c r="C20" s="168">
        <f t="shared" si="1"/>
        <v>34700</v>
      </c>
      <c r="D20" s="168">
        <v>6257</v>
      </c>
      <c r="E20" s="168">
        <v>953</v>
      </c>
      <c r="F20" s="168">
        <v>26778</v>
      </c>
      <c r="G20" s="168">
        <v>520</v>
      </c>
      <c r="H20" s="168">
        <v>192</v>
      </c>
      <c r="I20" s="165"/>
    </row>
    <row r="21" spans="1:9" x14ac:dyDescent="0.25">
      <c r="A21" s="169">
        <f t="shared" si="0"/>
        <v>15</v>
      </c>
      <c r="B21" s="170" t="s">
        <v>184</v>
      </c>
      <c r="C21" s="168">
        <f t="shared" si="1"/>
        <v>32963</v>
      </c>
      <c r="D21" s="168">
        <v>1592</v>
      </c>
      <c r="E21" s="168">
        <v>303</v>
      </c>
      <c r="F21" s="168">
        <v>528</v>
      </c>
      <c r="G21" s="168">
        <v>887</v>
      </c>
      <c r="H21" s="168">
        <v>29653</v>
      </c>
      <c r="I21" s="165"/>
    </row>
    <row r="22" spans="1:9" x14ac:dyDescent="0.25">
      <c r="A22" s="169">
        <f t="shared" si="0"/>
        <v>16</v>
      </c>
      <c r="B22" s="170" t="s">
        <v>185</v>
      </c>
      <c r="C22" s="168">
        <f t="shared" si="1"/>
        <v>44850</v>
      </c>
      <c r="D22" s="168">
        <v>666</v>
      </c>
      <c r="E22" s="168">
        <v>41179</v>
      </c>
      <c r="F22" s="168">
        <v>804</v>
      </c>
      <c r="G22" s="168">
        <v>1953</v>
      </c>
      <c r="H22" s="168">
        <v>248</v>
      </c>
      <c r="I22" s="165"/>
    </row>
    <row r="23" spans="1:9" x14ac:dyDescent="0.25">
      <c r="A23" s="169">
        <f t="shared" si="0"/>
        <v>17</v>
      </c>
      <c r="B23" s="170" t="s">
        <v>186</v>
      </c>
      <c r="C23" s="168">
        <f t="shared" si="1"/>
        <v>22244</v>
      </c>
      <c r="D23" s="168">
        <v>549</v>
      </c>
      <c r="E23" s="168">
        <v>20499</v>
      </c>
      <c r="F23" s="168">
        <v>155</v>
      </c>
      <c r="G23" s="168">
        <v>747</v>
      </c>
      <c r="H23" s="168">
        <v>294</v>
      </c>
      <c r="I23" s="165"/>
    </row>
    <row r="24" spans="1:9" x14ac:dyDescent="0.25">
      <c r="A24" s="169">
        <f t="shared" si="0"/>
        <v>18</v>
      </c>
      <c r="B24" s="170" t="s">
        <v>187</v>
      </c>
      <c r="C24" s="168">
        <f t="shared" si="1"/>
        <v>32261</v>
      </c>
      <c r="D24" s="168">
        <v>775</v>
      </c>
      <c r="E24" s="168">
        <v>25870</v>
      </c>
      <c r="F24" s="168">
        <v>2404</v>
      </c>
      <c r="G24" s="168">
        <v>2853</v>
      </c>
      <c r="H24" s="168">
        <v>359</v>
      </c>
      <c r="I24" s="165"/>
    </row>
    <row r="25" spans="1:9" x14ac:dyDescent="0.25">
      <c r="A25" s="169">
        <f t="shared" si="0"/>
        <v>19</v>
      </c>
      <c r="B25" s="170" t="s">
        <v>188</v>
      </c>
      <c r="C25" s="168">
        <f t="shared" si="1"/>
        <v>13843</v>
      </c>
      <c r="D25" s="168">
        <v>368</v>
      </c>
      <c r="E25" s="168">
        <v>417</v>
      </c>
      <c r="F25" s="168">
        <v>12283</v>
      </c>
      <c r="G25" s="168">
        <v>442</v>
      </c>
      <c r="H25" s="168">
        <v>333</v>
      </c>
      <c r="I25" s="165"/>
    </row>
    <row r="26" spans="1:9" x14ac:dyDescent="0.25">
      <c r="A26" s="169">
        <f t="shared" si="0"/>
        <v>20</v>
      </c>
      <c r="B26" s="170" t="s">
        <v>189</v>
      </c>
      <c r="C26" s="168">
        <f t="shared" si="1"/>
        <v>39009</v>
      </c>
      <c r="D26" s="168">
        <v>861</v>
      </c>
      <c r="E26" s="168">
        <v>1142</v>
      </c>
      <c r="F26" s="168">
        <v>171</v>
      </c>
      <c r="G26" s="168">
        <v>36482</v>
      </c>
      <c r="H26" s="168">
        <v>353</v>
      </c>
      <c r="I26" s="165"/>
    </row>
    <row r="27" spans="1:9" x14ac:dyDescent="0.25">
      <c r="A27" s="169">
        <f t="shared" si="0"/>
        <v>21</v>
      </c>
      <c r="B27" s="170" t="s">
        <v>190</v>
      </c>
      <c r="C27" s="168">
        <f t="shared" si="1"/>
        <v>44086</v>
      </c>
      <c r="D27" s="168">
        <v>616</v>
      </c>
      <c r="E27" s="168">
        <v>1641</v>
      </c>
      <c r="F27" s="168">
        <v>603</v>
      </c>
      <c r="G27" s="168">
        <v>1373</v>
      </c>
      <c r="H27" s="168">
        <v>39853</v>
      </c>
      <c r="I27" s="165"/>
    </row>
    <row r="28" spans="1:9" x14ac:dyDescent="0.25">
      <c r="A28" s="169">
        <f t="shared" si="0"/>
        <v>22</v>
      </c>
      <c r="B28" s="170" t="s">
        <v>191</v>
      </c>
      <c r="C28" s="168">
        <f t="shared" si="1"/>
        <v>14527</v>
      </c>
      <c r="D28" s="168">
        <v>13346</v>
      </c>
      <c r="E28" s="168">
        <v>450</v>
      </c>
      <c r="F28" s="168">
        <v>117</v>
      </c>
      <c r="G28" s="168">
        <v>380</v>
      </c>
      <c r="H28" s="168">
        <v>234</v>
      </c>
      <c r="I28" s="165"/>
    </row>
    <row r="29" spans="1:9" x14ac:dyDescent="0.25">
      <c r="A29" s="169">
        <f t="shared" si="0"/>
        <v>23</v>
      </c>
      <c r="B29" s="170" t="s">
        <v>192</v>
      </c>
      <c r="C29" s="168">
        <f t="shared" si="1"/>
        <v>41320</v>
      </c>
      <c r="D29" s="168">
        <v>701</v>
      </c>
      <c r="E29" s="168">
        <v>39317</v>
      </c>
      <c r="F29" s="168">
        <v>327</v>
      </c>
      <c r="G29" s="168">
        <v>622</v>
      </c>
      <c r="H29" s="168">
        <v>353</v>
      </c>
      <c r="I29" s="165"/>
    </row>
    <row r="30" spans="1:9" x14ac:dyDescent="0.25">
      <c r="A30" s="169">
        <f t="shared" si="0"/>
        <v>24</v>
      </c>
      <c r="B30" s="170" t="s">
        <v>193</v>
      </c>
      <c r="C30" s="168">
        <f t="shared" si="1"/>
        <v>43393</v>
      </c>
      <c r="D30" s="168">
        <v>37971</v>
      </c>
      <c r="E30" s="168">
        <v>477</v>
      </c>
      <c r="F30" s="168">
        <v>1266</v>
      </c>
      <c r="G30" s="168">
        <v>2861</v>
      </c>
      <c r="H30" s="168">
        <v>818</v>
      </c>
      <c r="I30" s="165"/>
    </row>
    <row r="31" spans="1:9" x14ac:dyDescent="0.25">
      <c r="A31" s="169">
        <f t="shared" si="0"/>
        <v>25</v>
      </c>
      <c r="B31" s="170" t="s">
        <v>194</v>
      </c>
      <c r="C31" s="168">
        <f t="shared" si="1"/>
        <v>87292</v>
      </c>
      <c r="D31" s="168">
        <v>1367</v>
      </c>
      <c r="E31" s="168">
        <v>10187</v>
      </c>
      <c r="F31" s="168">
        <v>2607</v>
      </c>
      <c r="G31" s="168">
        <v>70793</v>
      </c>
      <c r="H31" s="168">
        <v>2338</v>
      </c>
      <c r="I31" s="165"/>
    </row>
    <row r="32" spans="1:9" x14ac:dyDescent="0.25">
      <c r="A32" s="169">
        <f t="shared" si="0"/>
        <v>26</v>
      </c>
      <c r="B32" s="170" t="s">
        <v>195</v>
      </c>
      <c r="C32" s="168">
        <f t="shared" si="1"/>
        <v>17523</v>
      </c>
      <c r="D32" s="168">
        <v>251</v>
      </c>
      <c r="E32" s="168">
        <v>127</v>
      </c>
      <c r="F32" s="168">
        <v>118</v>
      </c>
      <c r="G32" s="168">
        <v>16929</v>
      </c>
      <c r="H32" s="168">
        <v>98</v>
      </c>
      <c r="I32" s="165"/>
    </row>
    <row r="33" spans="1:9" x14ac:dyDescent="0.25">
      <c r="A33" s="169">
        <f t="shared" si="0"/>
        <v>27</v>
      </c>
      <c r="B33" s="170" t="s">
        <v>196</v>
      </c>
      <c r="C33" s="168">
        <f t="shared" si="1"/>
        <v>66406</v>
      </c>
      <c r="D33" s="168">
        <v>4745</v>
      </c>
      <c r="E33" s="168">
        <v>45510</v>
      </c>
      <c r="F33" s="168">
        <v>2137</v>
      </c>
      <c r="G33" s="168">
        <v>4671</v>
      </c>
      <c r="H33" s="168">
        <v>9343</v>
      </c>
      <c r="I33" s="165"/>
    </row>
    <row r="34" spans="1:9" x14ac:dyDescent="0.25">
      <c r="A34" s="169">
        <f t="shared" si="0"/>
        <v>28</v>
      </c>
      <c r="B34" s="170" t="s">
        <v>197</v>
      </c>
      <c r="C34" s="168">
        <f t="shared" si="1"/>
        <v>35976</v>
      </c>
      <c r="D34" s="168">
        <v>951</v>
      </c>
      <c r="E34" s="168">
        <v>479</v>
      </c>
      <c r="F34" s="168">
        <v>23625</v>
      </c>
      <c r="G34" s="168">
        <v>10633</v>
      </c>
      <c r="H34" s="168">
        <v>288</v>
      </c>
      <c r="I34" s="165"/>
    </row>
    <row r="35" spans="1:9" x14ac:dyDescent="0.25">
      <c r="A35" s="169">
        <f t="shared" si="0"/>
        <v>29</v>
      </c>
      <c r="B35" s="170" t="s">
        <v>198</v>
      </c>
      <c r="C35" s="168">
        <f t="shared" si="1"/>
        <v>31680</v>
      </c>
      <c r="D35" s="168">
        <v>700</v>
      </c>
      <c r="E35" s="168">
        <v>231</v>
      </c>
      <c r="F35" s="168">
        <v>237</v>
      </c>
      <c r="G35" s="168">
        <v>30212</v>
      </c>
      <c r="H35" s="168">
        <v>300</v>
      </c>
      <c r="I35" s="165"/>
    </row>
    <row r="36" spans="1:9" x14ac:dyDescent="0.25">
      <c r="A36" s="169">
        <f t="shared" si="0"/>
        <v>30</v>
      </c>
      <c r="B36" s="170" t="s">
        <v>199</v>
      </c>
      <c r="C36" s="168">
        <f t="shared" si="1"/>
        <v>33876</v>
      </c>
      <c r="D36" s="168">
        <v>9242</v>
      </c>
      <c r="E36" s="168">
        <v>23417</v>
      </c>
      <c r="F36" s="168">
        <v>202</v>
      </c>
      <c r="G36" s="168">
        <v>712</v>
      </c>
      <c r="H36" s="168">
        <v>303</v>
      </c>
      <c r="I36" s="165"/>
    </row>
    <row r="37" spans="1:9" x14ac:dyDescent="0.25">
      <c r="A37" s="169">
        <f t="shared" si="0"/>
        <v>31</v>
      </c>
      <c r="B37" s="170" t="s">
        <v>200</v>
      </c>
      <c r="C37" s="168">
        <f t="shared" si="1"/>
        <v>17603</v>
      </c>
      <c r="D37" s="168">
        <v>372</v>
      </c>
      <c r="E37" s="168">
        <v>208</v>
      </c>
      <c r="F37" s="168">
        <v>16499</v>
      </c>
      <c r="G37" s="168">
        <v>374</v>
      </c>
      <c r="H37" s="168">
        <v>150</v>
      </c>
      <c r="I37" s="165"/>
    </row>
    <row r="38" spans="1:9" x14ac:dyDescent="0.25">
      <c r="A38" s="169">
        <f t="shared" si="0"/>
        <v>32</v>
      </c>
      <c r="B38" s="170" t="s">
        <v>201</v>
      </c>
      <c r="C38" s="168">
        <f t="shared" si="1"/>
        <v>22684</v>
      </c>
      <c r="D38" s="168">
        <v>1450</v>
      </c>
      <c r="E38" s="168">
        <v>400</v>
      </c>
      <c r="F38" s="168">
        <v>19545</v>
      </c>
      <c r="G38" s="168">
        <v>885</v>
      </c>
      <c r="H38" s="168">
        <v>404</v>
      </c>
      <c r="I38" s="165"/>
    </row>
    <row r="39" spans="1:9" x14ac:dyDescent="0.25">
      <c r="A39" s="169">
        <f t="shared" si="0"/>
        <v>33</v>
      </c>
      <c r="B39" s="170" t="s">
        <v>202</v>
      </c>
      <c r="C39" s="168">
        <f t="shared" si="1"/>
        <v>53334</v>
      </c>
      <c r="D39" s="168">
        <v>1741</v>
      </c>
      <c r="E39" s="168">
        <v>39708</v>
      </c>
      <c r="F39" s="168">
        <v>6079</v>
      </c>
      <c r="G39" s="168">
        <v>5073</v>
      </c>
      <c r="H39" s="168">
        <v>733</v>
      </c>
      <c r="I39" s="165"/>
    </row>
    <row r="40" spans="1:9" x14ac:dyDescent="0.25">
      <c r="A40" s="169">
        <f t="shared" si="0"/>
        <v>34</v>
      </c>
      <c r="B40" s="170" t="s">
        <v>203</v>
      </c>
      <c r="C40" s="168">
        <f t="shared" si="1"/>
        <v>6217</v>
      </c>
      <c r="D40" s="168">
        <v>122</v>
      </c>
      <c r="E40" s="168">
        <v>61</v>
      </c>
      <c r="F40" s="168">
        <v>5594</v>
      </c>
      <c r="G40" s="168">
        <v>365</v>
      </c>
      <c r="H40" s="168">
        <v>75</v>
      </c>
      <c r="I40" s="165"/>
    </row>
    <row r="41" spans="1:9" x14ac:dyDescent="0.25">
      <c r="A41" s="169">
        <f t="shared" si="0"/>
        <v>35</v>
      </c>
      <c r="B41" s="170" t="s">
        <v>204</v>
      </c>
      <c r="C41" s="168">
        <f t="shared" si="1"/>
        <v>27593</v>
      </c>
      <c r="D41" s="168">
        <v>430</v>
      </c>
      <c r="E41" s="168">
        <v>442</v>
      </c>
      <c r="F41" s="168">
        <v>273</v>
      </c>
      <c r="G41" s="168">
        <v>802</v>
      </c>
      <c r="H41" s="168">
        <v>25646</v>
      </c>
      <c r="I41" s="165"/>
    </row>
    <row r="42" spans="1:9" x14ac:dyDescent="0.25">
      <c r="A42" s="169">
        <f t="shared" si="0"/>
        <v>36</v>
      </c>
      <c r="B42" s="170" t="s">
        <v>205</v>
      </c>
      <c r="C42" s="168">
        <f t="shared" si="1"/>
        <v>36294</v>
      </c>
      <c r="D42" s="168">
        <v>1412</v>
      </c>
      <c r="E42" s="168">
        <v>423</v>
      </c>
      <c r="F42" s="168">
        <v>217</v>
      </c>
      <c r="G42" s="168">
        <v>33821</v>
      </c>
      <c r="H42" s="168">
        <v>421</v>
      </c>
      <c r="I42" s="165"/>
    </row>
    <row r="43" spans="1:9" x14ac:dyDescent="0.25">
      <c r="A43" s="169">
        <f t="shared" si="0"/>
        <v>37</v>
      </c>
      <c r="B43" s="170" t="s">
        <v>206</v>
      </c>
      <c r="C43" s="168">
        <f t="shared" si="1"/>
        <v>27480</v>
      </c>
      <c r="D43" s="168">
        <v>712</v>
      </c>
      <c r="E43" s="168">
        <v>865</v>
      </c>
      <c r="F43" s="168">
        <v>270</v>
      </c>
      <c r="G43" s="168">
        <v>25208</v>
      </c>
      <c r="H43" s="168">
        <v>425</v>
      </c>
      <c r="I43" s="165"/>
    </row>
    <row r="44" spans="1:9" x14ac:dyDescent="0.25">
      <c r="A44" s="169">
        <f t="shared" si="0"/>
        <v>38</v>
      </c>
      <c r="B44" s="170" t="s">
        <v>207</v>
      </c>
      <c r="C44" s="168">
        <f t="shared" si="1"/>
        <v>34711</v>
      </c>
      <c r="D44" s="168">
        <v>1066</v>
      </c>
      <c r="E44" s="168">
        <v>28279</v>
      </c>
      <c r="F44" s="168">
        <v>617</v>
      </c>
      <c r="G44" s="168">
        <v>1354</v>
      </c>
      <c r="H44" s="168">
        <v>3395</v>
      </c>
      <c r="I44" s="165"/>
    </row>
    <row r="45" spans="1:9" x14ac:dyDescent="0.25">
      <c r="A45" s="169">
        <f t="shared" si="0"/>
        <v>39</v>
      </c>
      <c r="B45" s="170" t="s">
        <v>208</v>
      </c>
      <c r="C45" s="168">
        <f t="shared" si="1"/>
        <v>35432</v>
      </c>
      <c r="D45" s="168">
        <v>315</v>
      </c>
      <c r="E45" s="168">
        <v>1479</v>
      </c>
      <c r="F45" s="168">
        <v>223</v>
      </c>
      <c r="G45" s="168">
        <v>693</v>
      </c>
      <c r="H45" s="168">
        <v>32722</v>
      </c>
      <c r="I45" s="165"/>
    </row>
    <row r="46" spans="1:9" x14ac:dyDescent="0.25">
      <c r="A46" s="169">
        <f t="shared" si="0"/>
        <v>40</v>
      </c>
      <c r="B46" s="170" t="s">
        <v>209</v>
      </c>
      <c r="C46" s="168">
        <f t="shared" si="1"/>
        <v>33204</v>
      </c>
      <c r="D46" s="168">
        <v>432</v>
      </c>
      <c r="E46" s="168">
        <v>239</v>
      </c>
      <c r="F46" s="168">
        <v>194</v>
      </c>
      <c r="G46" s="168">
        <v>12334</v>
      </c>
      <c r="H46" s="168">
        <v>20005</v>
      </c>
      <c r="I46" s="165"/>
    </row>
    <row r="47" spans="1:9" x14ac:dyDescent="0.25">
      <c r="A47" s="169">
        <f t="shared" si="0"/>
        <v>41</v>
      </c>
      <c r="B47" s="170" t="s">
        <v>210</v>
      </c>
      <c r="C47" s="168">
        <f t="shared" si="1"/>
        <v>1018847</v>
      </c>
      <c r="D47" s="168">
        <v>427630</v>
      </c>
      <c r="E47" s="168">
        <v>97395</v>
      </c>
      <c r="F47" s="168">
        <v>49707</v>
      </c>
      <c r="G47" s="168">
        <v>342486</v>
      </c>
      <c r="H47" s="168">
        <v>101629</v>
      </c>
      <c r="I47" s="165"/>
    </row>
    <row r="48" spans="1:9" x14ac:dyDescent="0.25">
      <c r="A48" s="169">
        <f t="shared" si="0"/>
        <v>42</v>
      </c>
      <c r="B48" s="170" t="s">
        <v>211</v>
      </c>
      <c r="C48" s="168">
        <f t="shared" si="1"/>
        <v>79632</v>
      </c>
      <c r="D48" s="168">
        <v>64485</v>
      </c>
      <c r="E48" s="168">
        <v>337</v>
      </c>
      <c r="F48" s="168">
        <v>6477</v>
      </c>
      <c r="G48" s="168">
        <v>7615</v>
      </c>
      <c r="H48" s="168">
        <v>718</v>
      </c>
      <c r="I48" s="165"/>
    </row>
    <row r="49" spans="1:9" x14ac:dyDescent="0.25">
      <c r="A49" s="169">
        <f t="shared" si="0"/>
        <v>43</v>
      </c>
      <c r="B49" s="170" t="s">
        <v>212</v>
      </c>
      <c r="C49" s="168">
        <f t="shared" si="1"/>
        <v>120429</v>
      </c>
      <c r="D49" s="168">
        <v>95362</v>
      </c>
      <c r="E49" s="168">
        <v>2345</v>
      </c>
      <c r="F49" s="168">
        <v>14762</v>
      </c>
      <c r="G49" s="168">
        <v>5658</v>
      </c>
      <c r="H49" s="168">
        <v>2302</v>
      </c>
      <c r="I49" s="165"/>
    </row>
    <row r="50" spans="1:9" x14ac:dyDescent="0.25">
      <c r="A50" s="169">
        <f t="shared" si="0"/>
        <v>44</v>
      </c>
      <c r="B50" s="170" t="s">
        <v>213</v>
      </c>
      <c r="C50" s="168">
        <f t="shared" si="1"/>
        <v>97926</v>
      </c>
      <c r="D50" s="168">
        <v>91666</v>
      </c>
      <c r="E50" s="168">
        <v>908</v>
      </c>
      <c r="F50" s="168">
        <v>984</v>
      </c>
      <c r="G50" s="168">
        <v>3558</v>
      </c>
      <c r="H50" s="168">
        <v>810</v>
      </c>
      <c r="I50" s="165"/>
    </row>
    <row r="51" spans="1:9" x14ac:dyDescent="0.25">
      <c r="A51" s="169">
        <f t="shared" si="0"/>
        <v>45</v>
      </c>
      <c r="B51" s="170" t="s">
        <v>214</v>
      </c>
      <c r="C51" s="168">
        <f t="shared" si="1"/>
        <v>154661</v>
      </c>
      <c r="D51" s="168">
        <v>1216</v>
      </c>
      <c r="E51" s="168">
        <v>133085</v>
      </c>
      <c r="F51" s="168">
        <v>1019</v>
      </c>
      <c r="G51" s="168">
        <v>18181</v>
      </c>
      <c r="H51" s="168">
        <v>1160</v>
      </c>
      <c r="I51" s="165"/>
    </row>
    <row r="52" spans="1:9" x14ac:dyDescent="0.25">
      <c r="A52" s="169">
        <f t="shared" si="0"/>
        <v>46</v>
      </c>
      <c r="B52" s="170" t="s">
        <v>215</v>
      </c>
      <c r="C52" s="168">
        <f t="shared" si="1"/>
        <v>61230</v>
      </c>
      <c r="D52" s="168">
        <v>7348</v>
      </c>
      <c r="E52" s="168">
        <v>2809</v>
      </c>
      <c r="F52" s="168">
        <v>20663</v>
      </c>
      <c r="G52" s="168">
        <v>29963</v>
      </c>
      <c r="H52" s="168">
        <v>447</v>
      </c>
      <c r="I52" s="165"/>
    </row>
    <row r="53" spans="1:9" x14ac:dyDescent="0.25">
      <c r="A53" s="169">
        <f t="shared" si="0"/>
        <v>47</v>
      </c>
      <c r="B53" s="170" t="s">
        <v>216</v>
      </c>
      <c r="C53" s="168">
        <f t="shared" si="1"/>
        <v>44061</v>
      </c>
      <c r="D53" s="168">
        <v>791</v>
      </c>
      <c r="E53" s="168">
        <v>11970</v>
      </c>
      <c r="F53" s="168">
        <v>30442</v>
      </c>
      <c r="G53" s="168">
        <v>624</v>
      </c>
      <c r="H53" s="168">
        <v>234</v>
      </c>
      <c r="I53" s="165"/>
    </row>
    <row r="54" spans="1:9" x14ac:dyDescent="0.25">
      <c r="A54" s="169">
        <f t="shared" si="0"/>
        <v>48</v>
      </c>
      <c r="B54" s="170" t="s">
        <v>217</v>
      </c>
      <c r="C54" s="168">
        <f t="shared" si="1"/>
        <v>24667</v>
      </c>
      <c r="D54" s="168">
        <v>386</v>
      </c>
      <c r="E54" s="168">
        <v>255</v>
      </c>
      <c r="F54" s="168">
        <v>364</v>
      </c>
      <c r="G54" s="168">
        <v>23395</v>
      </c>
      <c r="H54" s="168">
        <v>267</v>
      </c>
      <c r="I54" s="165"/>
    </row>
    <row r="55" spans="1:9" x14ac:dyDescent="0.25">
      <c r="A55" s="169">
        <f t="shared" si="0"/>
        <v>49</v>
      </c>
      <c r="B55" s="170" t="s">
        <v>218</v>
      </c>
      <c r="C55" s="168">
        <f t="shared" si="1"/>
        <v>83699</v>
      </c>
      <c r="D55" s="168">
        <v>1033</v>
      </c>
      <c r="E55" s="168">
        <v>71922</v>
      </c>
      <c r="F55" s="168">
        <v>4251</v>
      </c>
      <c r="G55" s="168">
        <v>6102</v>
      </c>
      <c r="H55" s="168">
        <v>391</v>
      </c>
      <c r="I55" s="165"/>
    </row>
    <row r="56" spans="1:9" x14ac:dyDescent="0.25">
      <c r="A56" s="169">
        <f t="shared" si="0"/>
        <v>50</v>
      </c>
      <c r="B56" s="170" t="s">
        <v>219</v>
      </c>
      <c r="C56" s="168">
        <f t="shared" si="1"/>
        <v>73084</v>
      </c>
      <c r="D56" s="168">
        <v>4256</v>
      </c>
      <c r="E56" s="168">
        <v>2088</v>
      </c>
      <c r="F56" s="168">
        <v>2235</v>
      </c>
      <c r="G56" s="168">
        <v>63852</v>
      </c>
      <c r="H56" s="168">
        <v>653</v>
      </c>
      <c r="I56" s="165"/>
    </row>
    <row r="57" spans="1:9" x14ac:dyDescent="0.25">
      <c r="A57" s="169">
        <f t="shared" si="0"/>
        <v>51</v>
      </c>
      <c r="B57" s="170" t="s">
        <v>220</v>
      </c>
      <c r="C57" s="168">
        <f t="shared" si="1"/>
        <v>65709</v>
      </c>
      <c r="D57" s="168">
        <v>872</v>
      </c>
      <c r="E57" s="168">
        <v>562</v>
      </c>
      <c r="F57" s="168">
        <v>479</v>
      </c>
      <c r="G57" s="168">
        <v>63260</v>
      </c>
      <c r="H57" s="168">
        <v>536</v>
      </c>
      <c r="I57" s="165"/>
    </row>
    <row r="58" spans="1:9" x14ac:dyDescent="0.25">
      <c r="A58" s="169">
        <f t="shared" si="0"/>
        <v>52</v>
      </c>
      <c r="B58" s="170" t="s">
        <v>221</v>
      </c>
      <c r="C58" s="168">
        <f t="shared" si="1"/>
        <v>159466</v>
      </c>
      <c r="D58" s="168">
        <v>2170</v>
      </c>
      <c r="E58" s="168">
        <v>1688</v>
      </c>
      <c r="F58" s="168">
        <v>2925</v>
      </c>
      <c r="G58" s="168">
        <v>12162</v>
      </c>
      <c r="H58" s="168">
        <v>140521</v>
      </c>
      <c r="I58" s="165"/>
    </row>
    <row r="59" spans="1:9" x14ac:dyDescent="0.25">
      <c r="A59" s="169">
        <f t="shared" si="0"/>
        <v>53</v>
      </c>
      <c r="B59" s="170" t="s">
        <v>222</v>
      </c>
      <c r="C59" s="168">
        <f t="shared" si="1"/>
        <v>86101</v>
      </c>
      <c r="D59" s="168">
        <v>45546</v>
      </c>
      <c r="E59" s="168">
        <v>676</v>
      </c>
      <c r="F59" s="168">
        <v>37360</v>
      </c>
      <c r="G59" s="168">
        <v>1674</v>
      </c>
      <c r="H59" s="168">
        <v>845</v>
      </c>
      <c r="I59" s="165"/>
    </row>
    <row r="60" spans="1:9" x14ac:dyDescent="0.25">
      <c r="A60" s="169">
        <f t="shared" si="0"/>
        <v>54</v>
      </c>
      <c r="B60" s="170" t="s">
        <v>223</v>
      </c>
      <c r="C60" s="168">
        <f t="shared" si="1"/>
        <v>108858</v>
      </c>
      <c r="D60" s="168">
        <v>1904</v>
      </c>
      <c r="E60" s="168">
        <v>776</v>
      </c>
      <c r="F60" s="168">
        <v>1025</v>
      </c>
      <c r="G60" s="168">
        <v>104304</v>
      </c>
      <c r="H60" s="168">
        <v>849</v>
      </c>
      <c r="I60" s="165"/>
    </row>
    <row r="61" spans="1:9" x14ac:dyDescent="0.25">
      <c r="A61" s="169">
        <f t="shared" si="0"/>
        <v>55</v>
      </c>
      <c r="B61" s="170" t="s">
        <v>224</v>
      </c>
      <c r="C61" s="168">
        <f t="shared" si="1"/>
        <v>278100</v>
      </c>
      <c r="D61" s="168">
        <v>2026</v>
      </c>
      <c r="E61" s="168">
        <v>177211</v>
      </c>
      <c r="F61" s="168">
        <v>50593</v>
      </c>
      <c r="G61" s="168">
        <v>29149</v>
      </c>
      <c r="H61" s="168">
        <v>19121</v>
      </c>
      <c r="I61" s="171"/>
    </row>
    <row r="62" spans="1:9" x14ac:dyDescent="0.25">
      <c r="A62" s="169">
        <f t="shared" si="0"/>
        <v>56</v>
      </c>
      <c r="B62" s="170" t="s">
        <v>225</v>
      </c>
      <c r="C62" s="168">
        <f t="shared" si="1"/>
        <v>209184</v>
      </c>
      <c r="D62" s="168">
        <v>11255</v>
      </c>
      <c r="E62" s="168">
        <v>110504</v>
      </c>
      <c r="F62" s="168">
        <v>23044</v>
      </c>
      <c r="G62" s="168">
        <v>38457</v>
      </c>
      <c r="H62" s="168">
        <v>25924</v>
      </c>
    </row>
    <row r="63" spans="1:9" x14ac:dyDescent="0.25">
      <c r="A63" s="240" t="s">
        <v>226</v>
      </c>
      <c r="B63" s="241"/>
      <c r="C63" s="172">
        <f t="shared" ref="C63:H63" si="2">SUM(C7:C62)</f>
        <v>4071269</v>
      </c>
      <c r="D63" s="172">
        <f t="shared" si="2"/>
        <v>886530</v>
      </c>
      <c r="E63" s="172">
        <f t="shared" si="2"/>
        <v>1050337</v>
      </c>
      <c r="F63" s="172">
        <f t="shared" si="2"/>
        <v>453519</v>
      </c>
      <c r="G63" s="172">
        <f t="shared" si="2"/>
        <v>1116890</v>
      </c>
      <c r="H63" s="172">
        <f t="shared" si="2"/>
        <v>563993</v>
      </c>
    </row>
  </sheetData>
  <mergeCells count="12">
    <mergeCell ref="A63:B63"/>
    <mergeCell ref="C2:H2"/>
    <mergeCell ref="C1:H1"/>
    <mergeCell ref="A3:H3"/>
    <mergeCell ref="B5:B6"/>
    <mergeCell ref="C5:C6"/>
    <mergeCell ref="D5:D6"/>
    <mergeCell ref="E5:E6"/>
    <mergeCell ref="F5:F6"/>
    <mergeCell ref="G5:G6"/>
    <mergeCell ref="H5:H6"/>
    <mergeCell ref="A5:A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Приложение 3.1</vt:lpstr>
      <vt:lpstr>Приложение 3.1.1</vt:lpstr>
      <vt:lpstr>Приложение 3.1.2</vt:lpstr>
      <vt:lpstr>Приложение 3.1.3</vt:lpstr>
      <vt:lpstr>Ставки затрат в п-ке 3.1.4</vt:lpstr>
      <vt:lpstr>Уровни и k уровня </vt:lpstr>
      <vt:lpstr>СМП</vt:lpstr>
      <vt:lpstr>Чис-ть застрахованных 01.12.18</vt:lpstr>
      <vt:lpstr>Лист1</vt:lpstr>
      <vt:lpstr>'Приложение 3.1.1'!Заголовки_для_печати</vt:lpstr>
      <vt:lpstr>СМП!Заголовки_для_печати</vt:lpstr>
      <vt:lpstr>'Уровни и k уровня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2019-01-10T06:40:33Z</cp:lastPrinted>
  <dcterms:created xsi:type="dcterms:W3CDTF">2016-01-21T12:39:07Z</dcterms:created>
  <dcterms:modified xsi:type="dcterms:W3CDTF">2019-01-15T14:27:03Z</dcterms:modified>
</cp:coreProperties>
</file>